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\ПЛАН ЗАКУПОК\2023 год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Прил.№2 План закупки 2023г." sheetId="10" r:id="rId2"/>
    <sheet name="Приложение №2.2  закупки у про " sheetId="13" state="hidden" r:id="rId3"/>
    <sheet name="Приложение №2.3  Долгосрочн " sheetId="14" state="hidden" r:id="rId4"/>
    <sheet name="План закупки МСП 2023г." sheetId="16" r:id="rId5"/>
    <sheet name="План закупки МСП 2024г." sheetId="18" r:id="rId6"/>
    <sheet name="План закупки МСП 2025 г." sheetId="1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4">#REF!</definedName>
    <definedName name="\a" localSheetId="5">#REF!</definedName>
    <definedName name="\a" localSheetId="6">#REF!</definedName>
    <definedName name="\a" localSheetId="2">#REF!</definedName>
    <definedName name="\a" localSheetId="3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2">#REF!</definedName>
    <definedName name="\m" localSheetId="3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2">#REF!</definedName>
    <definedName name="\n" localSheetId="3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2">#REF!</definedName>
    <definedName name="\o" localSheetId="3">#REF!</definedName>
    <definedName name="\o">#REF!</definedName>
    <definedName name="\б" localSheetId="4">#REF!</definedName>
    <definedName name="\б" localSheetId="5">#REF!</definedName>
    <definedName name="\б" localSheetId="6">#REF!</definedName>
    <definedName name="\б" localSheetId="2">#REF!</definedName>
    <definedName name="\б" localSheetId="3">#REF!</definedName>
    <definedName name="\б">#REF!</definedName>
    <definedName name="_FY1">#N/A</definedName>
    <definedName name="_SP1" localSheetId="4">[1]FES!#REF!</definedName>
    <definedName name="_SP1" localSheetId="5">[1]FES!#REF!</definedName>
    <definedName name="_SP1" localSheetId="6">[1]FES!#REF!</definedName>
    <definedName name="_SP1" localSheetId="2">[1]FES!#REF!</definedName>
    <definedName name="_SP1" localSheetId="3">[1]FES!#REF!</definedName>
    <definedName name="_SP1">[1]FES!#REF!</definedName>
    <definedName name="_SP10" localSheetId="4">[1]FES!#REF!</definedName>
    <definedName name="_SP10" localSheetId="5">[1]FES!#REF!</definedName>
    <definedName name="_SP10" localSheetId="6">[1]FES!#REF!</definedName>
    <definedName name="_SP10" localSheetId="2">[1]FES!#REF!</definedName>
    <definedName name="_SP10" localSheetId="3">[1]FES!#REF!</definedName>
    <definedName name="_SP10">[1]FES!#REF!</definedName>
    <definedName name="_SP11" localSheetId="4">[1]FES!#REF!</definedName>
    <definedName name="_SP11" localSheetId="5">[1]FES!#REF!</definedName>
    <definedName name="_SP11" localSheetId="6">[1]FES!#REF!</definedName>
    <definedName name="_SP11" localSheetId="2">[1]FES!#REF!</definedName>
    <definedName name="_SP11" localSheetId="3">[1]FES!#REF!</definedName>
    <definedName name="_SP11">[1]FES!#REF!</definedName>
    <definedName name="_SP12" localSheetId="4">[1]FES!#REF!</definedName>
    <definedName name="_SP12" localSheetId="5">[1]FES!#REF!</definedName>
    <definedName name="_SP12" localSheetId="6">[1]FES!#REF!</definedName>
    <definedName name="_SP12" localSheetId="2">[1]FES!#REF!</definedName>
    <definedName name="_SP12" localSheetId="3">[1]FES!#REF!</definedName>
    <definedName name="_SP12">[1]FES!#REF!</definedName>
    <definedName name="_SP13" localSheetId="4">[1]FES!#REF!</definedName>
    <definedName name="_SP13" localSheetId="5">[1]FES!#REF!</definedName>
    <definedName name="_SP13" localSheetId="6">[1]FES!#REF!</definedName>
    <definedName name="_SP13" localSheetId="2">[1]FES!#REF!</definedName>
    <definedName name="_SP13" localSheetId="3">[1]FES!#REF!</definedName>
    <definedName name="_SP13">[1]FES!#REF!</definedName>
    <definedName name="_SP14" localSheetId="4">[1]FES!#REF!</definedName>
    <definedName name="_SP14" localSheetId="5">[1]FES!#REF!</definedName>
    <definedName name="_SP14" localSheetId="6">[1]FES!#REF!</definedName>
    <definedName name="_SP14" localSheetId="2">[1]FES!#REF!</definedName>
    <definedName name="_SP14" localSheetId="3">[1]FES!#REF!</definedName>
    <definedName name="_SP14">[1]FES!#REF!</definedName>
    <definedName name="_SP15" localSheetId="4">[1]FES!#REF!</definedName>
    <definedName name="_SP15" localSheetId="5">[1]FES!#REF!</definedName>
    <definedName name="_SP15" localSheetId="6">[1]FES!#REF!</definedName>
    <definedName name="_SP15" localSheetId="2">[1]FES!#REF!</definedName>
    <definedName name="_SP15" localSheetId="3">[1]FES!#REF!</definedName>
    <definedName name="_SP15">[1]FES!#REF!</definedName>
    <definedName name="_SP16" localSheetId="4">[1]FES!#REF!</definedName>
    <definedName name="_SP16" localSheetId="5">[1]FES!#REF!</definedName>
    <definedName name="_SP16" localSheetId="6">[1]FES!#REF!</definedName>
    <definedName name="_SP16" localSheetId="2">[1]FES!#REF!</definedName>
    <definedName name="_SP16" localSheetId="3">[1]FES!#REF!</definedName>
    <definedName name="_SP16">[1]FES!#REF!</definedName>
    <definedName name="_SP17" localSheetId="4">[1]FES!#REF!</definedName>
    <definedName name="_SP17" localSheetId="5">[1]FES!#REF!</definedName>
    <definedName name="_SP17" localSheetId="6">[1]FES!#REF!</definedName>
    <definedName name="_SP17" localSheetId="2">[1]FES!#REF!</definedName>
    <definedName name="_SP17" localSheetId="3">[1]FES!#REF!</definedName>
    <definedName name="_SP17">[1]FES!#REF!</definedName>
    <definedName name="_SP18" localSheetId="4">[1]FES!#REF!</definedName>
    <definedName name="_SP18" localSheetId="5">[1]FES!#REF!</definedName>
    <definedName name="_SP18" localSheetId="6">[1]FES!#REF!</definedName>
    <definedName name="_SP18" localSheetId="2">[1]FES!#REF!</definedName>
    <definedName name="_SP18" localSheetId="3">[1]FES!#REF!</definedName>
    <definedName name="_SP18">[1]FES!#REF!</definedName>
    <definedName name="_SP19" localSheetId="4">[1]FES!#REF!</definedName>
    <definedName name="_SP19" localSheetId="5">[1]FES!#REF!</definedName>
    <definedName name="_SP19" localSheetId="6">[1]FES!#REF!</definedName>
    <definedName name="_SP19" localSheetId="2">[1]FES!#REF!</definedName>
    <definedName name="_SP19" localSheetId="3">[1]FES!#REF!</definedName>
    <definedName name="_SP19">[1]FES!#REF!</definedName>
    <definedName name="_SP2" localSheetId="4">[1]FES!#REF!</definedName>
    <definedName name="_SP2" localSheetId="5">[1]FES!#REF!</definedName>
    <definedName name="_SP2" localSheetId="6">[1]FES!#REF!</definedName>
    <definedName name="_SP2" localSheetId="2">[1]FES!#REF!</definedName>
    <definedName name="_SP2" localSheetId="3">[1]FES!#REF!</definedName>
    <definedName name="_SP2">[1]FES!#REF!</definedName>
    <definedName name="_SP20" localSheetId="4">[1]FES!#REF!</definedName>
    <definedName name="_SP20" localSheetId="5">[1]FES!#REF!</definedName>
    <definedName name="_SP20" localSheetId="6">[1]FES!#REF!</definedName>
    <definedName name="_SP20" localSheetId="2">[1]FES!#REF!</definedName>
    <definedName name="_SP20" localSheetId="3">[1]FES!#REF!</definedName>
    <definedName name="_SP20">[1]FES!#REF!</definedName>
    <definedName name="_SP3" localSheetId="4">[1]FES!#REF!</definedName>
    <definedName name="_SP3" localSheetId="5">[1]FES!#REF!</definedName>
    <definedName name="_SP3" localSheetId="6">[1]FES!#REF!</definedName>
    <definedName name="_SP3" localSheetId="2">[1]FES!#REF!</definedName>
    <definedName name="_SP3" localSheetId="3">[1]FES!#REF!</definedName>
    <definedName name="_SP3">[1]FES!#REF!</definedName>
    <definedName name="_SP4" localSheetId="4">[1]FES!#REF!</definedName>
    <definedName name="_SP4" localSheetId="5">[1]FES!#REF!</definedName>
    <definedName name="_SP4" localSheetId="6">[1]FES!#REF!</definedName>
    <definedName name="_SP4" localSheetId="2">[1]FES!#REF!</definedName>
    <definedName name="_SP4" localSheetId="3">[1]FES!#REF!</definedName>
    <definedName name="_SP4">[1]FES!#REF!</definedName>
    <definedName name="_SP5" localSheetId="4">[1]FES!#REF!</definedName>
    <definedName name="_SP5" localSheetId="5">[1]FES!#REF!</definedName>
    <definedName name="_SP5" localSheetId="6">[1]FES!#REF!</definedName>
    <definedName name="_SP5" localSheetId="2">[1]FES!#REF!</definedName>
    <definedName name="_SP5" localSheetId="3">[1]FES!#REF!</definedName>
    <definedName name="_SP5">[1]FES!#REF!</definedName>
    <definedName name="_SP7" localSheetId="4">[1]FES!#REF!</definedName>
    <definedName name="_SP7" localSheetId="5">[1]FES!#REF!</definedName>
    <definedName name="_SP7" localSheetId="6">[1]FES!#REF!</definedName>
    <definedName name="_SP7" localSheetId="2">[1]FES!#REF!</definedName>
    <definedName name="_SP7" localSheetId="3">[1]FES!#REF!</definedName>
    <definedName name="_SP7">[1]FES!#REF!</definedName>
    <definedName name="_SP8" localSheetId="4">[1]FES!#REF!</definedName>
    <definedName name="_SP8" localSheetId="5">[1]FES!#REF!</definedName>
    <definedName name="_SP8" localSheetId="6">[1]FES!#REF!</definedName>
    <definedName name="_SP8" localSheetId="2">[1]FES!#REF!</definedName>
    <definedName name="_SP8" localSheetId="3">[1]FES!#REF!</definedName>
    <definedName name="_SP8">[1]FES!#REF!</definedName>
    <definedName name="_SP9" localSheetId="4">[1]FES!#REF!</definedName>
    <definedName name="_SP9" localSheetId="5">[1]FES!#REF!</definedName>
    <definedName name="_SP9" localSheetId="6">[1]FES!#REF!</definedName>
    <definedName name="_SP9" localSheetId="2">[1]FES!#REF!</definedName>
    <definedName name="_SP9" localSheetId="3">[1]FES!#REF!</definedName>
    <definedName name="_SP9">[1]FES!#REF!</definedName>
    <definedName name="_xlnm._FilterDatabase" localSheetId="4" hidden="1">'План закупки МСП 2023г.'!$A$9:$AJ$12</definedName>
    <definedName name="_xlnm._FilterDatabase" localSheetId="5" hidden="1">'План закупки МСП 2024г.'!$A$9:$AJ$11</definedName>
    <definedName name="_xlnm._FilterDatabase" localSheetId="6" hidden="1">'План закупки МСП 2025 г.'!$A$9:$AJ$11</definedName>
    <definedName name="_xlnm._FilterDatabase" localSheetId="1" hidden="1">'Прил.№2 План закупки 2023г.'!$A$9:$AJ$81</definedName>
    <definedName name="AN">#N/A</definedName>
    <definedName name="CompOt">#N/A</definedName>
    <definedName name="CompRas">#N/A</definedName>
    <definedName name="ew">#N/A</definedName>
    <definedName name="F" localSheetId="4">#REF!</definedName>
    <definedName name="F" localSheetId="5">#REF!</definedName>
    <definedName name="F" localSheetId="6">#REF!</definedName>
    <definedName name="F" localSheetId="2">#REF!</definedName>
    <definedName name="F" localSheetId="3">#REF!</definedName>
    <definedName name="F">#REF!</definedName>
    <definedName name="fbgffnjfgg">#N/A</definedName>
    <definedName name="fg">#N/A</definedName>
    <definedName name="g" localSheetId="4">#REF!</definedName>
    <definedName name="g" localSheetId="5">#REF!</definedName>
    <definedName name="g" localSheetId="6">#REF!</definedName>
    <definedName name="g" localSheetId="2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4">#REF!</definedName>
    <definedName name="L" localSheetId="5">#REF!</definedName>
    <definedName name="L" localSheetId="6">#REF!</definedName>
    <definedName name="L" localSheetId="2">#REF!</definedName>
    <definedName name="L" localSheetId="3">#REF!</definedName>
    <definedName name="L">#REF!</definedName>
    <definedName name="n" localSheetId="4">#REF!</definedName>
    <definedName name="n" localSheetId="5">#REF!</definedName>
    <definedName name="n" localSheetId="6">#REF!</definedName>
    <definedName name="n" localSheetId="2">#REF!</definedName>
    <definedName name="n" localSheetId="3">#REF!</definedName>
    <definedName name="n">#REF!</definedName>
    <definedName name="rrtget6">#N/A</definedName>
    <definedName name="S1_" localSheetId="4">#REF!</definedName>
    <definedName name="S1_" localSheetId="5">#REF!</definedName>
    <definedName name="S1_" localSheetId="6">#REF!</definedName>
    <definedName name="S1_" localSheetId="2">#REF!</definedName>
    <definedName name="S1_" localSheetId="3">#REF!</definedName>
    <definedName name="S1_">#REF!</definedName>
    <definedName name="S10_" localSheetId="4">#REF!</definedName>
    <definedName name="S10_" localSheetId="5">#REF!</definedName>
    <definedName name="S10_" localSheetId="6">#REF!</definedName>
    <definedName name="S10_" localSheetId="2">#REF!</definedName>
    <definedName name="S10_" localSheetId="3">#REF!</definedName>
    <definedName name="S10_">#REF!</definedName>
    <definedName name="S11_" localSheetId="4">#REF!</definedName>
    <definedName name="S11_" localSheetId="5">#REF!</definedName>
    <definedName name="S11_" localSheetId="6">#REF!</definedName>
    <definedName name="S11_" localSheetId="2">#REF!</definedName>
    <definedName name="S11_" localSheetId="3">#REF!</definedName>
    <definedName name="S11_">#REF!</definedName>
    <definedName name="S12_" localSheetId="4">#REF!</definedName>
    <definedName name="S12_" localSheetId="5">#REF!</definedName>
    <definedName name="S12_" localSheetId="6">#REF!</definedName>
    <definedName name="S12_" localSheetId="2">#REF!</definedName>
    <definedName name="S12_" localSheetId="3">#REF!</definedName>
    <definedName name="S12_">#REF!</definedName>
    <definedName name="S13_" localSheetId="4">#REF!</definedName>
    <definedName name="S13_" localSheetId="5">#REF!</definedName>
    <definedName name="S13_" localSheetId="6">#REF!</definedName>
    <definedName name="S13_" localSheetId="2">#REF!</definedName>
    <definedName name="S13_" localSheetId="3">#REF!</definedName>
    <definedName name="S13_">#REF!</definedName>
    <definedName name="S14_" localSheetId="4">#REF!</definedName>
    <definedName name="S14_" localSheetId="5">#REF!</definedName>
    <definedName name="S14_" localSheetId="6">#REF!</definedName>
    <definedName name="S14_" localSheetId="2">#REF!</definedName>
    <definedName name="S14_" localSheetId="3">#REF!</definedName>
    <definedName name="S14_">#REF!</definedName>
    <definedName name="S15_" localSheetId="4">#REF!</definedName>
    <definedName name="S15_" localSheetId="5">#REF!</definedName>
    <definedName name="S15_" localSheetId="6">#REF!</definedName>
    <definedName name="S15_" localSheetId="2">#REF!</definedName>
    <definedName name="S15_" localSheetId="3">#REF!</definedName>
    <definedName name="S15_">#REF!</definedName>
    <definedName name="S16_" localSheetId="4">#REF!</definedName>
    <definedName name="S16_" localSheetId="5">#REF!</definedName>
    <definedName name="S16_" localSheetId="6">#REF!</definedName>
    <definedName name="S16_" localSheetId="2">#REF!</definedName>
    <definedName name="S16_" localSheetId="3">#REF!</definedName>
    <definedName name="S16_">#REF!</definedName>
    <definedName name="S17_" localSheetId="4">#REF!</definedName>
    <definedName name="S17_" localSheetId="5">#REF!</definedName>
    <definedName name="S17_" localSheetId="6">#REF!</definedName>
    <definedName name="S17_" localSheetId="2">#REF!</definedName>
    <definedName name="S17_" localSheetId="3">#REF!</definedName>
    <definedName name="S17_">#REF!</definedName>
    <definedName name="S18_" localSheetId="4">#REF!</definedName>
    <definedName name="S18_" localSheetId="5">#REF!</definedName>
    <definedName name="S18_" localSheetId="6">#REF!</definedName>
    <definedName name="S18_" localSheetId="2">#REF!</definedName>
    <definedName name="S18_" localSheetId="3">#REF!</definedName>
    <definedName name="S18_">#REF!</definedName>
    <definedName name="S19_" localSheetId="4">#REF!</definedName>
    <definedName name="S19_" localSheetId="5">#REF!</definedName>
    <definedName name="S19_" localSheetId="6">#REF!</definedName>
    <definedName name="S19_" localSheetId="2">#REF!</definedName>
    <definedName name="S19_" localSheetId="3">#REF!</definedName>
    <definedName name="S19_">#REF!</definedName>
    <definedName name="S2_" localSheetId="4">#REF!</definedName>
    <definedName name="S2_" localSheetId="5">#REF!</definedName>
    <definedName name="S2_" localSheetId="6">#REF!</definedName>
    <definedName name="S2_" localSheetId="2">#REF!</definedName>
    <definedName name="S2_" localSheetId="3">#REF!</definedName>
    <definedName name="S2_">#REF!</definedName>
    <definedName name="S20_" localSheetId="4">#REF!</definedName>
    <definedName name="S20_" localSheetId="5">#REF!</definedName>
    <definedName name="S20_" localSheetId="6">#REF!</definedName>
    <definedName name="S20_" localSheetId="2">#REF!</definedName>
    <definedName name="S20_" localSheetId="3">#REF!</definedName>
    <definedName name="S20_">#REF!</definedName>
    <definedName name="S3_" localSheetId="4">#REF!</definedName>
    <definedName name="S3_" localSheetId="5">#REF!</definedName>
    <definedName name="S3_" localSheetId="6">#REF!</definedName>
    <definedName name="S3_" localSheetId="2">#REF!</definedName>
    <definedName name="S3_" localSheetId="3">#REF!</definedName>
    <definedName name="S3_">#REF!</definedName>
    <definedName name="S4_" localSheetId="4">#REF!</definedName>
    <definedName name="S4_" localSheetId="5">#REF!</definedName>
    <definedName name="S4_" localSheetId="6">#REF!</definedName>
    <definedName name="S4_" localSheetId="2">#REF!</definedName>
    <definedName name="S4_" localSheetId="3">#REF!</definedName>
    <definedName name="S4_">#REF!</definedName>
    <definedName name="S5_" localSheetId="4">#REF!</definedName>
    <definedName name="S5_" localSheetId="5">#REF!</definedName>
    <definedName name="S5_" localSheetId="6">#REF!</definedName>
    <definedName name="S5_" localSheetId="2">#REF!</definedName>
    <definedName name="S5_" localSheetId="3">#REF!</definedName>
    <definedName name="S5_">#REF!</definedName>
    <definedName name="S6_" localSheetId="4">#REF!</definedName>
    <definedName name="S6_" localSheetId="5">#REF!</definedName>
    <definedName name="S6_" localSheetId="6">#REF!</definedName>
    <definedName name="S6_" localSheetId="2">#REF!</definedName>
    <definedName name="S6_" localSheetId="3">#REF!</definedName>
    <definedName name="S6_">#REF!</definedName>
    <definedName name="S7_" localSheetId="4">#REF!</definedName>
    <definedName name="S7_" localSheetId="5">#REF!</definedName>
    <definedName name="S7_" localSheetId="6">#REF!</definedName>
    <definedName name="S7_" localSheetId="2">#REF!</definedName>
    <definedName name="S7_" localSheetId="3">#REF!</definedName>
    <definedName name="S7_">#REF!</definedName>
    <definedName name="S8_" localSheetId="4">#REF!</definedName>
    <definedName name="S8_" localSheetId="5">#REF!</definedName>
    <definedName name="S8_" localSheetId="6">#REF!</definedName>
    <definedName name="S8_" localSheetId="2">#REF!</definedName>
    <definedName name="S8_" localSheetId="3">#REF!</definedName>
    <definedName name="S8_">#REF!</definedName>
    <definedName name="S9_" localSheetId="4">#REF!</definedName>
    <definedName name="S9_" localSheetId="5">#REF!</definedName>
    <definedName name="S9_" localSheetId="6">#REF!</definedName>
    <definedName name="S9_" localSheetId="2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4">#REF!</definedName>
    <definedName name="второй" localSheetId="5">#REF!</definedName>
    <definedName name="второй" localSheetId="6">#REF!</definedName>
    <definedName name="второй" localSheetId="2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4">#REF!</definedName>
    <definedName name="коэф1" localSheetId="5">#REF!</definedName>
    <definedName name="коэф1" localSheetId="6">#REF!</definedName>
    <definedName name="коэф1" localSheetId="2">#REF!</definedName>
    <definedName name="коэф1" localSheetId="3">#REF!</definedName>
    <definedName name="коэф1">#REF!</definedName>
    <definedName name="коэф2" localSheetId="4">#REF!</definedName>
    <definedName name="коэф2" localSheetId="5">#REF!</definedName>
    <definedName name="коэф2" localSheetId="6">#REF!</definedName>
    <definedName name="коэф2" localSheetId="2">#REF!</definedName>
    <definedName name="коэф2" localSheetId="3">#REF!</definedName>
    <definedName name="коэф2">#REF!</definedName>
    <definedName name="коэф3" localSheetId="4">#REF!</definedName>
    <definedName name="коэф3" localSheetId="5">#REF!</definedName>
    <definedName name="коэф3" localSheetId="6">#REF!</definedName>
    <definedName name="коэф3" localSheetId="2">#REF!</definedName>
    <definedName name="коэф3" localSheetId="3">#REF!</definedName>
    <definedName name="коэф3">#REF!</definedName>
    <definedName name="коэф4" localSheetId="4">#REF!</definedName>
    <definedName name="коэф4" localSheetId="5">#REF!</definedName>
    <definedName name="коэф4" localSheetId="6">#REF!</definedName>
    <definedName name="коэф4" localSheetId="2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4">#REF!</definedName>
    <definedName name="н" localSheetId="5">#REF!</definedName>
    <definedName name="н" localSheetId="6">#REF!</definedName>
    <definedName name="н" localSheetId="2">#REF!</definedName>
    <definedName name="н" localSheetId="3">#REF!</definedName>
    <definedName name="н">#REF!</definedName>
    <definedName name="оро">#N/A</definedName>
    <definedName name="первый" localSheetId="4">#REF!</definedName>
    <definedName name="первый" localSheetId="5">#REF!</definedName>
    <definedName name="первый" localSheetId="6">#REF!</definedName>
    <definedName name="первый" localSheetId="2">#REF!</definedName>
    <definedName name="первый" localSheetId="3">#REF!</definedName>
    <definedName name="первый">#REF!</definedName>
    <definedName name="пл" localSheetId="4">[1]FES!#REF!</definedName>
    <definedName name="пл" localSheetId="5">[1]FES!#REF!</definedName>
    <definedName name="пл" localSheetId="6">[1]FES!#REF!</definedName>
    <definedName name="пл" localSheetId="2">[1]FES!#REF!</definedName>
    <definedName name="пл" localSheetId="3">[1]FES!#REF!</definedName>
    <definedName name="пл">[1]FES!#REF!</definedName>
    <definedName name="план" localSheetId="4">[1]FES!#REF!</definedName>
    <definedName name="план" localSheetId="5">[1]FES!#REF!</definedName>
    <definedName name="план" localSheetId="6">[1]FES!#REF!</definedName>
    <definedName name="план" localSheetId="2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4">#REF!</definedName>
    <definedName name="третий" localSheetId="5">#REF!</definedName>
    <definedName name="третий" localSheetId="6">#REF!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4">#REF!</definedName>
    <definedName name="четвертый" localSheetId="5">#REF!</definedName>
    <definedName name="четвертый" localSheetId="6">#REF!</definedName>
    <definedName name="четвертый" localSheetId="2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N93" i="10" l="1"/>
  <c r="M93" i="10"/>
  <c r="N92" i="10"/>
  <c r="M92" i="10"/>
  <c r="N32" i="10" l="1"/>
  <c r="X32" i="10"/>
  <c r="M34" i="10" l="1"/>
  <c r="X42" i="10"/>
  <c r="N42" i="10"/>
  <c r="X16" i="10"/>
  <c r="N16" i="10"/>
  <c r="X33" i="10"/>
  <c r="N33" i="10"/>
  <c r="X31" i="10"/>
  <c r="N31" i="10"/>
  <c r="X30" i="10"/>
  <c r="N30" i="10"/>
  <c r="X29" i="10"/>
  <c r="N29" i="10"/>
  <c r="X28" i="10"/>
  <c r="N28" i="10"/>
  <c r="X27" i="10"/>
  <c r="N27" i="10"/>
  <c r="X26" i="10"/>
  <c r="N26" i="10"/>
  <c r="X25" i="10"/>
  <c r="N25" i="10"/>
  <c r="O94" i="10" l="1"/>
  <c r="N11" i="19" l="1"/>
  <c r="N11" i="18"/>
  <c r="X11" i="16" l="1"/>
  <c r="N11" i="16"/>
  <c r="M91" i="10"/>
  <c r="M89" i="10"/>
  <c r="N79" i="10" l="1"/>
  <c r="N81" i="10"/>
  <c r="X81" i="10"/>
  <c r="N82" i="10"/>
  <c r="N43" i="10"/>
  <c r="N44" i="10"/>
  <c r="N46" i="10"/>
  <c r="N23" i="10" l="1"/>
  <c r="X23" i="10"/>
  <c r="X22" i="10"/>
  <c r="N22" i="10"/>
  <c r="M14" i="10" l="1"/>
  <c r="N13" i="10"/>
  <c r="N12" i="10"/>
  <c r="X12" i="10"/>
  <c r="X13" i="10"/>
  <c r="M90" i="10" l="1"/>
  <c r="M94" i="10" s="1"/>
  <c r="M12" i="19"/>
  <c r="X11" i="19"/>
  <c r="N12" i="19"/>
  <c r="M12" i="18"/>
  <c r="X11" i="18"/>
  <c r="N12" i="18"/>
  <c r="N19" i="16"/>
  <c r="M19" i="16"/>
  <c r="O21" i="16" l="1"/>
  <c r="M12" i="16"/>
  <c r="M13" i="16" s="1"/>
  <c r="M22" i="16" l="1"/>
  <c r="N12" i="16"/>
  <c r="N13" i="16" s="1"/>
  <c r="N22" i="16" l="1"/>
  <c r="N65" i="10"/>
  <c r="X43" i="10" l="1"/>
  <c r="M83" i="10" l="1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2" i="10"/>
  <c r="X60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37" i="10"/>
  <c r="X38" i="10"/>
  <c r="X39" i="10"/>
  <c r="X36" i="10"/>
  <c r="X17" i="10"/>
  <c r="X18" i="10"/>
  <c r="X19" i="10"/>
  <c r="X20" i="10"/>
  <c r="X21" i="10"/>
  <c r="X24" i="10"/>
  <c r="X11" i="10"/>
  <c r="N77" i="10" l="1"/>
  <c r="N76" i="10" l="1"/>
  <c r="N75" i="10"/>
  <c r="N74" i="10"/>
  <c r="N73" i="10"/>
  <c r="N72" i="10"/>
  <c r="N71" i="10"/>
  <c r="N70" i="10"/>
  <c r="N68" i="10" l="1"/>
  <c r="N67" i="10"/>
  <c r="N66" i="10"/>
  <c r="N63" i="10" l="1"/>
  <c r="N62" i="10"/>
  <c r="N61" i="10"/>
  <c r="N60" i="10"/>
  <c r="M40" i="10" l="1"/>
  <c r="N36" i="10"/>
  <c r="N40" i="10" l="1"/>
  <c r="N11" i="10"/>
  <c r="N14" i="10" l="1"/>
  <c r="N89" i="10"/>
  <c r="N49" i="10"/>
  <c r="N48" i="10"/>
  <c r="N53" i="10"/>
  <c r="N50" i="10" l="1"/>
  <c r="N80" i="10" l="1"/>
  <c r="N78" i="10"/>
  <c r="N64" i="10" l="1"/>
  <c r="N69" i="10"/>
  <c r="N83" i="10" l="1"/>
  <c r="N58" i="10"/>
  <c r="N52" i="10"/>
  <c r="N51" i="10"/>
  <c r="N91" i="10" s="1"/>
  <c r="N54" i="10" l="1"/>
  <c r="N55" i="10"/>
  <c r="N56" i="10"/>
  <c r="N47" i="10" l="1"/>
  <c r="N90" i="10"/>
  <c r="N17" i="10" l="1"/>
  <c r="N18" i="10"/>
  <c r="N19" i="10"/>
  <c r="N20" i="10"/>
  <c r="N21" i="10"/>
  <c r="N24" i="10"/>
  <c r="N34" i="10" l="1"/>
  <c r="N94" i="10" l="1"/>
  <c r="M59" i="10"/>
  <c r="M84" i="10" l="1"/>
  <c r="M85" i="10" s="1"/>
  <c r="N59" i="10" l="1"/>
  <c r="N84" i="10" l="1"/>
  <c r="N85" i="10" s="1"/>
</calcChain>
</file>

<file path=xl/sharedStrings.xml><?xml version="1.0" encoding="utf-8"?>
<sst xmlns="http://schemas.openxmlformats.org/spreadsheetml/2006/main" count="1393" uniqueCount="359">
  <si>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</si>
  <si>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</si>
  <si>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</si>
  <si>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</si>
  <si>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</si>
  <si>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</si>
  <si>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</si>
  <si>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</si>
  <si>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</si>
  <si>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</si>
  <si>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</si>
  <si>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</si>
  <si>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</si>
  <si>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</si>
  <si>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</si>
  <si>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</si>
  <si>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</si>
  <si>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</si>
  <si>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</si>
  <si>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</si>
  <si>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</si>
  <si>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</si>
  <si>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</si>
  <si>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</si>
  <si>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</si>
  <si>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</si>
  <si>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</si>
  <si>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</si>
  <si>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</si>
  <si>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</si>
  <si>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</si>
  <si>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</si>
  <si>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</si>
  <si>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</si>
  <si>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</si>
  <si>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</si>
  <si>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</si>
  <si>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</si>
  <si>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</si>
  <si>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</si>
  <si>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</si>
  <si>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</si>
  <si>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</si>
  <si>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</si>
  <si>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</si>
  <si>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</si>
  <si>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</si>
  <si>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</si>
  <si>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</si>
  <si>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</si>
  <si>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</si>
  <si>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</si>
  <si>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</si>
  <si>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</si>
  <si>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</si>
  <si>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</si>
  <si>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</si>
  <si>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</si>
  <si>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</si>
  <si>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</si>
  <si>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796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</si>
  <si>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</si>
  <si>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</si>
  <si>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</si>
  <si>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</si>
  <si>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</si>
  <si>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</si>
  <si>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</si>
  <si>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</si>
  <si>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</si>
  <si>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</si>
  <si>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</si>
  <si>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</si>
  <si>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</si>
  <si>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 xml:space="preserve">Оказание услуг по огнезащитной обработке деревянных конструкций чердачных помещений </t>
  </si>
  <si>
    <t>Оказание услуг по водолазным работам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</si>
  <si>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</si>
  <si>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</si>
  <si>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</si>
  <si>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</si>
  <si>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</si>
  <si>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</si>
  <si>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</si>
  <si>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</si>
  <si>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</si>
  <si>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</si>
  <si>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</si>
  <si>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</si>
  <si>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</si>
  <si>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</si>
  <si>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</si>
  <si>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</si>
  <si>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Поставка посуды</t>
  </si>
  <si>
    <t>Поставка песка</t>
  </si>
  <si>
    <t>Поставка моющих средств</t>
  </si>
  <si>
    <t>Поставка спецодежды</t>
  </si>
  <si>
    <t>Поставка канцелярских принадлежностей</t>
  </si>
  <si>
    <t>Поставка медикаментов</t>
  </si>
  <si>
    <t>Поставка спортинвентаря</t>
  </si>
  <si>
    <t>Поставка лакокрасочной продукции</t>
  </si>
  <si>
    <t>Поставка труб пластиковых, арматуры</t>
  </si>
  <si>
    <t>Поставка метизов</t>
  </si>
  <si>
    <t>013</t>
  </si>
  <si>
    <t>014</t>
  </si>
  <si>
    <t>015</t>
  </si>
  <si>
    <t>016</t>
  </si>
  <si>
    <t>025</t>
  </si>
  <si>
    <t>026</t>
  </si>
  <si>
    <t>027</t>
  </si>
  <si>
    <t>028</t>
  </si>
  <si>
    <t>030</t>
  </si>
  <si>
    <t>032</t>
  </si>
  <si>
    <t>036</t>
  </si>
  <si>
    <t>037</t>
  </si>
  <si>
    <t>040</t>
  </si>
  <si>
    <t>Поставка замков(врезные, навесные)</t>
  </si>
  <si>
    <t>Услуга</t>
  </si>
  <si>
    <t>Поставка бланков путевок</t>
  </si>
  <si>
    <t>Оказание услуг по обучению инструктора по плаванию</t>
  </si>
  <si>
    <t>Оказание услуг по обучению электрика</t>
  </si>
  <si>
    <t>МТР</t>
  </si>
  <si>
    <t>комплект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</si>
  <si>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</si>
  <si>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</si>
  <si>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</si>
  <si>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</si>
  <si>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</si>
  <si>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</si>
  <si>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</si>
  <si>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</si>
  <si>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</si>
  <si>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</si>
  <si>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</si>
  <si>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</si>
  <si>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</si>
  <si>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шт.</t>
  </si>
  <si>
    <t>г.Саранск, ул.Васенко, д.40В</t>
  </si>
  <si>
    <t>ИТОГО</t>
  </si>
  <si>
    <t>ВСЕГО</t>
  </si>
  <si>
    <t>2017 год</t>
  </si>
  <si>
    <t>Акционерное общество "Социальная сфера-М"</t>
  </si>
  <si>
    <t>33.12</t>
  </si>
  <si>
    <t>62.02.9</t>
  </si>
  <si>
    <t>43.29</t>
  </si>
  <si>
    <t>56.29.1</t>
  </si>
  <si>
    <t>42.91</t>
  </si>
  <si>
    <t>81.29.1</t>
  </si>
  <si>
    <t>96.01</t>
  </si>
  <si>
    <t>49.39.31</t>
  </si>
  <si>
    <t>85.42</t>
  </si>
  <si>
    <t>43.21</t>
  </si>
  <si>
    <t>71.20.9</t>
  </si>
  <si>
    <t>38.11</t>
  </si>
  <si>
    <t>46.73</t>
  </si>
  <si>
    <t>25.72</t>
  </si>
  <si>
    <t>20.59</t>
  </si>
  <si>
    <t>08.12</t>
  </si>
  <si>
    <t>27.33</t>
  </si>
  <si>
    <t>20.41.3</t>
  </si>
  <si>
    <t>14.12</t>
  </si>
  <si>
    <t>22.29</t>
  </si>
  <si>
    <t>47.73</t>
  </si>
  <si>
    <t>23.41</t>
  </si>
  <si>
    <t>18.12</t>
  </si>
  <si>
    <t>47.78.3</t>
  </si>
  <si>
    <t>32.91</t>
  </si>
  <si>
    <t>22.21</t>
  </si>
  <si>
    <t>25.94</t>
  </si>
  <si>
    <t>28.29</t>
  </si>
  <si>
    <t>62.02.20.190</t>
  </si>
  <si>
    <t>43.29.11.140</t>
  </si>
  <si>
    <t>56.29.19.000</t>
  </si>
  <si>
    <t>42.91.20.150</t>
  </si>
  <si>
    <t>81.29.13.000</t>
  </si>
  <si>
    <t>96.01.19.000</t>
  </si>
  <si>
    <t>49.39.31.000</t>
  </si>
  <si>
    <t>85.42.19.000</t>
  </si>
  <si>
    <t>43.21.10.140</t>
  </si>
  <si>
    <t>38.11.29.000</t>
  </si>
  <si>
    <t>46.73.13.000</t>
  </si>
  <si>
    <t>25.72.12.110</t>
  </si>
  <si>
    <t>20.59.59.000</t>
  </si>
  <si>
    <t>08.12.11.130</t>
  </si>
  <si>
    <t>27.33.13.110</t>
  </si>
  <si>
    <t>20.41.32.119</t>
  </si>
  <si>
    <t>14.12.11.110</t>
  </si>
  <si>
    <t>22.29.25.000</t>
  </si>
  <si>
    <t>47.73.10.000</t>
  </si>
  <si>
    <t>23.41.11.110</t>
  </si>
  <si>
    <t>18.12.11.000</t>
  </si>
  <si>
    <t>32.30</t>
  </si>
  <si>
    <t>47.78.30.000</t>
  </si>
  <si>
    <t>32.91.19.190</t>
  </si>
  <si>
    <t>25.94.11.110</t>
  </si>
  <si>
    <t>28.29.12.112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</si>
  <si>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</si>
  <si>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Поставка неисключительных прав использования СБИС++ ЭО, ЮЛ, ОСНО, продление сертификата ЭЦП</t>
  </si>
  <si>
    <t>Поставка неисключительных прав использования СБИС+электронные торги, продление сертификата ЭЦП</t>
  </si>
  <si>
    <t>Поставка средств дезинфекции</t>
  </si>
  <si>
    <t>Маркетинговые исследования</t>
  </si>
  <si>
    <t>0</t>
  </si>
  <si>
    <t>ИТ</t>
  </si>
  <si>
    <t>010</t>
  </si>
  <si>
    <t>011</t>
  </si>
  <si>
    <t>012</t>
  </si>
  <si>
    <t>029</t>
  </si>
  <si>
    <t>033</t>
  </si>
  <si>
    <t>039</t>
  </si>
  <si>
    <t>Поставка Лицензии Антивируса Касперского</t>
  </si>
  <si>
    <t>038</t>
  </si>
  <si>
    <t>Сведения о закупке у ЕП</t>
  </si>
  <si>
    <t>Оказание услуг дератизации и дезинсекции, дезинфекции, лаврицидной обработки</t>
  </si>
  <si>
    <t>Оказание услуг по вывозу и захоронению ТБО</t>
  </si>
  <si>
    <t>Оказание услуг по реагированию на сообщения о срабатывании тревожной сигнализации на подключенных к пультам централизованного наблюдения объектах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</si>
  <si>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</si>
  <si>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</si>
  <si>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</si>
  <si>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80.10.12.000</t>
  </si>
  <si>
    <t>80.2</t>
  </si>
  <si>
    <t>27.51</t>
  </si>
  <si>
    <t>5</t>
  </si>
  <si>
    <t>Поставка трубчатых электронагревателей</t>
  </si>
  <si>
    <t>АО "Социальная сфера-М"/ ПАО "МРС Волги"</t>
  </si>
  <si>
    <t>РМ, г.Саранск, ул.Васенко, д.40В</t>
  </si>
  <si>
    <t>РМ, Кочкуровский район, с. Сабаево, г.Саранск, ул.Васенко, д.40В</t>
  </si>
  <si>
    <t xml:space="preserve"> электронная (ЕЭТП)</t>
  </si>
  <si>
    <t>031</t>
  </si>
  <si>
    <t>СЦ</t>
  </si>
  <si>
    <t>ЗП</t>
  </si>
  <si>
    <t>Локальный сметный расчет</t>
  </si>
  <si>
    <t xml:space="preserve">Себестоимость </t>
  </si>
  <si>
    <t>Себестоимость</t>
  </si>
  <si>
    <t>018</t>
  </si>
  <si>
    <t>021</t>
  </si>
  <si>
    <t>022</t>
  </si>
  <si>
    <t>023</t>
  </si>
  <si>
    <t>024</t>
  </si>
  <si>
    <t>Выполнение работ по ремонту пожарной сигнализации</t>
  </si>
  <si>
    <t>Выполнение работ по ремонту кухонного оборудования</t>
  </si>
  <si>
    <t>Поставка фильтров для очистки воды</t>
  </si>
  <si>
    <t>22.23</t>
  </si>
  <si>
    <t>25</t>
  </si>
  <si>
    <t>Оказание услуг по перезарядке огнетушителей</t>
  </si>
  <si>
    <t>33.12.19.000</t>
  </si>
  <si>
    <t>Прочие закупки - код вида деятельности 7</t>
  </si>
  <si>
    <t>Реконструкция и техническое перевооружение объектов - код вида деятельности 2</t>
  </si>
  <si>
    <t>Амортизация</t>
  </si>
  <si>
    <t>Оказание услуг по наладке и обслуживанию кухонного оборудования</t>
  </si>
  <si>
    <t>Выполнение работ по диагностике и  ремонту музыкального оборудования</t>
  </si>
  <si>
    <t>2023</t>
  </si>
  <si>
    <t>НДС не облагается, в соответствии с п. п. 26 п.2 ст. 149 НК РФ</t>
  </si>
  <si>
    <t>Поставка оргтехники</t>
  </si>
  <si>
    <t>Поставка производственного и хозяйственного инвентаря</t>
  </si>
  <si>
    <t>Поставка шкафов для одежды</t>
  </si>
  <si>
    <t>Поставка стульев ученических нерегелируемых</t>
  </si>
  <si>
    <t>26.20.1</t>
  </si>
  <si>
    <t>26.20.13.000</t>
  </si>
  <si>
    <t>31.01.11.150</t>
  </si>
  <si>
    <t>31.01.11</t>
  </si>
  <si>
    <t>31.01.12</t>
  </si>
  <si>
    <t>31.01.12.131</t>
  </si>
  <si>
    <t>Поставка камер видеонаблюдения</t>
  </si>
  <si>
    <t>26.40.33.110</t>
  </si>
  <si>
    <t>26.40.3</t>
  </si>
  <si>
    <t>Поставка материалов для проведения культурно-массовых мероприятий</t>
  </si>
  <si>
    <t>Поставка сантехнических материалов и запасных частей для сантехнического оборудования</t>
  </si>
  <si>
    <t xml:space="preserve">22.21.29.110; 22.21.29.120; 22.21.29.130                     </t>
  </si>
  <si>
    <t>46.73.4</t>
  </si>
  <si>
    <t>46.73.14.000</t>
  </si>
  <si>
    <t>46.73.6</t>
  </si>
  <si>
    <t>46.73.16.000</t>
  </si>
  <si>
    <t>46.73.8</t>
  </si>
  <si>
    <t>46.73.18.000</t>
  </si>
  <si>
    <t>Поставка напольного покрытия (линолеум)</t>
  </si>
  <si>
    <t>Поставка строительных, отделочных материалов</t>
  </si>
  <si>
    <t>22.23.14.120; 22.23.19.000</t>
  </si>
  <si>
    <t>Оказание услуг по химчистке и стирке постельного белья</t>
  </si>
  <si>
    <t>НДС не облагается в соответствии с п.п. 14 п. 2 ст. 149 НК РФ</t>
  </si>
  <si>
    <t>Оказание услуг по проведению периодического медицинского осмотра</t>
  </si>
  <si>
    <t>86.10</t>
  </si>
  <si>
    <t>86.10.19.000</t>
  </si>
  <si>
    <t>НДС не облагается в соответствии с п.п. 2 п. 2 ст. 149 НК РФ</t>
  </si>
  <si>
    <t>Оказание услуг по перевозке персонала АО "Социальная сфера-М"</t>
  </si>
  <si>
    <t>49.32</t>
  </si>
  <si>
    <t>49.32.12.000</t>
  </si>
  <si>
    <t>055</t>
  </si>
  <si>
    <t>План закупки  на 2022 год.</t>
  </si>
  <si>
    <t>71.20</t>
  </si>
  <si>
    <t>71.20.19.190</t>
  </si>
  <si>
    <t>80.20</t>
  </si>
  <si>
    <t>80.20.1</t>
  </si>
  <si>
    <t>95.22</t>
  </si>
  <si>
    <t>95.22.10.230</t>
  </si>
  <si>
    <t>33.12.25.000</t>
  </si>
  <si>
    <t>46.19</t>
  </si>
  <si>
    <t>Поставка пожарного инвентаря</t>
  </si>
  <si>
    <t>13.96</t>
  </si>
  <si>
    <t>32.30.15.299</t>
  </si>
  <si>
    <t>27.51.25</t>
  </si>
  <si>
    <t>Утвержден решением Правления ПАО "Россети Волга" "---"._______.2021 г. 
(протокол от "__".__________.2021 г. № ___________)</t>
  </si>
  <si>
    <t>План закупки  на 2022 год. (МСП)</t>
  </si>
  <si>
    <t>Конкурс, участниками которого могут быть только субъекты малого и среднего предпринимательства</t>
  </si>
  <si>
    <t>К</t>
  </si>
  <si>
    <t>План закупки на 2023 год (МСП)</t>
  </si>
  <si>
    <t>Наличие условий о субъектах малого и среднего предпринимательства в конкурсной/закупочной документации* (1-нет/2-да)</t>
  </si>
  <si>
    <t>Наличие условий о субъектах малого и среднего предпринимательства в конкурсной/закупочной документации (1-нет/2-да)</t>
  </si>
  <si>
    <t>2024</t>
  </si>
  <si>
    <t xml:space="preserve">не электронная </t>
  </si>
  <si>
    <t>в т.ч.СЦ электрон</t>
  </si>
  <si>
    <t>План закупки  на 2023 год.</t>
  </si>
  <si>
    <t>Утвержден решением Правления ПАО "Россети Волга" "---"._______.2022 г. 
(протокол от "__".__________.2022 г. № ___________)</t>
  </si>
  <si>
    <t>машина картофелеочистительная кухонная МКК-150-01-Cubitron-3М либо аналог</t>
  </si>
  <si>
    <t>СМР</t>
  </si>
  <si>
    <t>Поставка машины картофелеочистительной кухонной</t>
  </si>
  <si>
    <t>Сметный расчет</t>
  </si>
  <si>
    <t xml:space="preserve">Выполнение работ по монтажу пожарной сигнализации </t>
  </si>
  <si>
    <t xml:space="preserve">Выполнение работ по монтажу системы нагрева воды в здании душевого павильона </t>
  </si>
  <si>
    <t>Выполнение работ по ремонту холодильного оборудования</t>
  </si>
  <si>
    <t>Выполнение работ по косметическому ремонту зданий, сооружений и помещений</t>
  </si>
  <si>
    <t>43.34.10.110</t>
  </si>
  <si>
    <t>43.34</t>
  </si>
  <si>
    <t>НДС не облагается в соответствии с п.п. 36 п. 2 ст. 149 НК РФ</t>
  </si>
  <si>
    <t>Оказание услуг по организации и проведению лабораторных исследований с гигиенической оценкой</t>
  </si>
  <si>
    <t>Оказание услуг по санэпидэкспертизе водоема, используемого в рекреационных целях с оформлением заключения</t>
  </si>
  <si>
    <t>Оказание услуг педагогического отряда по организации досугово-воспитательной работы с детьми в Детском оздоровительном лагере «Энергетик» в летний период 2023 года</t>
  </si>
  <si>
    <t>78.30</t>
  </si>
  <si>
    <t>78.30.19.000</t>
  </si>
  <si>
    <t>Конкурс, участниками которого могут быть только субъекты МСП</t>
  </si>
  <si>
    <t>НДС не облагается, в соответствии с п.3 ст. 149 НК РФ</t>
  </si>
  <si>
    <t xml:space="preserve">Поставка комплектующих для стеллажей из металла </t>
  </si>
  <si>
    <t>м2</t>
  </si>
  <si>
    <t>3</t>
  </si>
  <si>
    <t>27.51.23.130</t>
  </si>
  <si>
    <t>27.51.21.129</t>
  </si>
  <si>
    <t>31.09.11.120</t>
  </si>
  <si>
    <t>31.09</t>
  </si>
  <si>
    <t>43.22.12.110</t>
  </si>
  <si>
    <t>43.22</t>
  </si>
  <si>
    <t>100</t>
  </si>
  <si>
    <t>017</t>
  </si>
  <si>
    <t>019</t>
  </si>
  <si>
    <t>020</t>
  </si>
  <si>
    <t>035</t>
  </si>
  <si>
    <t>ЗК</t>
  </si>
  <si>
    <t>2025</t>
  </si>
  <si>
    <t>Поставка электроинструмента</t>
  </si>
  <si>
    <t>28.93  28.24</t>
  </si>
  <si>
    <t>28.93.13.132   28.24.11.000</t>
  </si>
  <si>
    <t xml:space="preserve">Поставка бытовой техники </t>
  </si>
  <si>
    <t>Поставка вешалок, зеркал</t>
  </si>
  <si>
    <t>22.29        23.12</t>
  </si>
  <si>
    <t>22.29.23.120   23.12.13.110</t>
  </si>
  <si>
    <t xml:space="preserve">Поставка электромонтажной продукции,светильников, ламп </t>
  </si>
  <si>
    <t xml:space="preserve">Поставка ручного инструмента </t>
  </si>
  <si>
    <t>034</t>
  </si>
  <si>
    <t>Оказание услуг по обучению персонала по охране труда и пожарной безопасности</t>
  </si>
  <si>
    <t xml:space="preserve">Поставка изделий из ПВХ, комплектующих к ним </t>
  </si>
  <si>
    <t>Поставка изделий из алюминиевого профиля, комплектующих к ним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</si>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</sst>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212121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sz val="9"/>
      <color rgb="FF1F304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2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</cellStyleXfs>
  <cellXfs count="306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180" fontId="95" fillId="75" borderId="1" xfId="8" applyFont="1" applyFill="1" applyBorder="1" applyAlignment="1">
      <alignment horizontal="left" vertical="top" wrapText="1"/>
    </xf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180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92" fillId="75" borderId="1" xfId="0" applyFont="1" applyFill="1" applyBorder="1" applyAlignment="1">
      <alignment horizontal="left"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80" fontId="89" fillId="75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/>
    </xf>
    <xf numFmtId="180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0" fontId="87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 wrapText="1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180" fontId="87" fillId="0" borderId="1" xfId="60310" applyFont="1" applyFill="1" applyBorder="1" applyAlignment="1">
      <alignment horizontal="center" vertical="center" wrapText="1"/>
    </xf>
    <xf numFmtId="180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180" fontId="87" fillId="0" borderId="1" xfId="60311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7" fillId="0" borderId="1" xfId="0" applyNumberFormat="1" applyFont="1" applyFill="1" applyBorder="1" applyAlignment="1">
      <alignment horizontal="center" vertical="center"/>
    </xf>
    <xf numFmtId="181" fontId="89" fillId="75" borderId="1" xfId="0" applyNumberFormat="1" applyFont="1" applyFill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/>
    </xf>
    <xf numFmtId="180" fontId="87" fillId="75" borderId="31" xfId="0" applyFont="1" applyFill="1" applyBorder="1" applyAlignment="1">
      <alignment horizontal="center" vertical="center" wrapText="1"/>
    </xf>
    <xf numFmtId="0" fontId="100" fillId="75" borderId="1" xfId="0" applyNumberFormat="1" applyFont="1" applyFill="1" applyBorder="1" applyAlignment="1">
      <alignment horizontal="center" vertical="center" wrapText="1"/>
    </xf>
    <xf numFmtId="181" fontId="88" fillId="0" borderId="1" xfId="0" applyNumberFormat="1" applyFont="1" applyFill="1" applyBorder="1" applyAlignment="1">
      <alignment horizontal="center" vertical="center" wrapText="1"/>
    </xf>
    <xf numFmtId="180" fontId="92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Fill="1" applyBorder="1" applyAlignment="1">
      <alignment horizontal="center" vertical="center"/>
    </xf>
    <xf numFmtId="0" fontId="87" fillId="75" borderId="34" xfId="0" applyNumberFormat="1" applyFont="1" applyFill="1" applyBorder="1" applyAlignment="1">
      <alignment horizontal="center" vertical="center" wrapText="1"/>
    </xf>
    <xf numFmtId="0" fontId="89" fillId="75" borderId="35" xfId="0" applyNumberFormat="1" applyFont="1" applyFill="1" applyBorder="1" applyAlignment="1">
      <alignment horizontal="center" vertical="center"/>
    </xf>
    <xf numFmtId="180" fontId="87" fillId="75" borderId="35" xfId="0" applyFont="1" applyFill="1" applyBorder="1" applyAlignment="1">
      <alignment horizontal="center" vertical="center" wrapText="1"/>
    </xf>
    <xf numFmtId="180" fontId="87" fillId="75" borderId="35" xfId="0" applyFont="1" applyFill="1" applyBorder="1" applyAlignment="1">
      <alignment horizontal="left" vertical="top" wrapText="1"/>
    </xf>
    <xf numFmtId="180" fontId="89" fillId="75" borderId="35" xfId="0" applyFont="1" applyFill="1" applyBorder="1" applyAlignment="1">
      <alignment horizontal="center" vertical="center"/>
    </xf>
    <xf numFmtId="49" fontId="89" fillId="75" borderId="35" xfId="0" applyNumberFormat="1" applyFon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left" vertical="center" wrapText="1"/>
    </xf>
    <xf numFmtId="180" fontId="102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64" fontId="89" fillId="75" borderId="1" xfId="0" applyNumberFormat="1" applyFont="1" applyFill="1" applyBorder="1" applyAlignment="1">
      <alignment horizontal="center" vertical="center"/>
    </xf>
    <xf numFmtId="180" fontId="89" fillId="0" borderId="1" xfId="0" applyFont="1" applyBorder="1" applyAlignment="1">
      <alignment horizontal="center" wrapText="1"/>
    </xf>
    <xf numFmtId="181" fontId="87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/>
    <xf numFmtId="164" fontId="0" fillId="75" borderId="0" xfId="0" applyNumberFormat="1" applyFill="1"/>
    <xf numFmtId="4" fontId="16" fillId="75" borderId="0" xfId="0" applyNumberFormat="1" applyFont="1" applyFill="1"/>
    <xf numFmtId="180" fontId="90" fillId="76" borderId="1" xfId="0" applyFont="1" applyFill="1" applyBorder="1" applyAlignment="1">
      <alignment vertical="center"/>
    </xf>
    <xf numFmtId="180" fontId="96" fillId="76" borderId="1" xfId="0" applyFont="1" applyFill="1" applyBorder="1" applyAlignment="1">
      <alignment vertical="center"/>
    </xf>
    <xf numFmtId="180" fontId="91" fillId="76" borderId="1" xfId="0" applyFont="1" applyFill="1" applyBorder="1" applyAlignment="1">
      <alignment vertical="center"/>
    </xf>
    <xf numFmtId="1" fontId="91" fillId="76" borderId="1" xfId="0" applyNumberFormat="1" applyFont="1" applyFill="1" applyBorder="1" applyAlignment="1">
      <alignment vertical="center"/>
    </xf>
    <xf numFmtId="0" fontId="91" fillId="76" borderId="1" xfId="0" applyNumberFormat="1" applyFont="1" applyFill="1" applyBorder="1" applyAlignment="1">
      <alignment vertical="center"/>
    </xf>
    <xf numFmtId="180" fontId="89" fillId="76" borderId="31" xfId="0" applyFont="1" applyFill="1" applyBorder="1" applyAlignment="1">
      <alignment horizontal="center" vertical="center"/>
    </xf>
    <xf numFmtId="180" fontId="89" fillId="76" borderId="1" xfId="0" applyFont="1" applyFill="1" applyBorder="1"/>
    <xf numFmtId="180" fontId="0" fillId="76" borderId="1" xfId="0" applyFill="1" applyBorder="1"/>
    <xf numFmtId="4" fontId="89" fillId="76" borderId="1" xfId="0" applyNumberFormat="1" applyFont="1" applyFill="1" applyBorder="1" applyAlignment="1">
      <alignment horizontal="center" vertical="center"/>
    </xf>
    <xf numFmtId="180" fontId="89" fillId="76" borderId="1" xfId="0" applyFont="1" applyFill="1" applyBorder="1" applyAlignment="1">
      <alignment horizontal="center" vertical="center"/>
    </xf>
    <xf numFmtId="181" fontId="0" fillId="76" borderId="1" xfId="0" applyNumberFormat="1" applyFill="1" applyBorder="1" applyAlignment="1">
      <alignment horizontal="center" vertical="center"/>
    </xf>
    <xf numFmtId="0" fontId="0" fillId="76" borderId="1" xfId="0" applyNumberFormat="1" applyFill="1" applyBorder="1"/>
    <xf numFmtId="1" fontId="87" fillId="76" borderId="1" xfId="0" applyNumberFormat="1" applyFont="1" applyFill="1" applyBorder="1" applyAlignment="1">
      <alignment horizontal="center" vertical="center" wrapText="1"/>
    </xf>
    <xf numFmtId="49" fontId="87" fillId="76" borderId="1" xfId="0" applyNumberFormat="1" applyFont="1" applyFill="1" applyBorder="1" applyAlignment="1">
      <alignment horizontal="center" vertical="center"/>
    </xf>
    <xf numFmtId="180" fontId="87" fillId="76" borderId="1" xfId="0" applyFont="1" applyFill="1" applyBorder="1" applyAlignment="1">
      <alignment horizontal="center" vertical="center" wrapText="1"/>
    </xf>
    <xf numFmtId="49" fontId="89" fillId="76" borderId="1" xfId="0" applyNumberFormat="1" applyFont="1" applyFill="1" applyBorder="1" applyAlignment="1">
      <alignment horizontal="center" vertical="center"/>
    </xf>
    <xf numFmtId="180" fontId="0" fillId="76" borderId="0" xfId="0" applyFill="1"/>
    <xf numFmtId="180" fontId="0" fillId="76" borderId="1" xfId="0" applyFill="1" applyBorder="1" applyAlignment="1">
      <alignment horizontal="center" vertical="center"/>
    </xf>
    <xf numFmtId="180" fontId="87" fillId="76" borderId="1" xfId="0" applyFont="1" applyFill="1" applyBorder="1" applyAlignment="1">
      <alignment horizontal="left" vertical="top" wrapText="1"/>
    </xf>
    <xf numFmtId="180" fontId="87" fillId="76" borderId="1" xfId="0" applyFont="1" applyFill="1" applyBorder="1" applyAlignment="1">
      <alignment horizontal="center" vertical="center"/>
    </xf>
    <xf numFmtId="181" fontId="88" fillId="76" borderId="1" xfId="0" applyNumberFormat="1" applyFont="1" applyFill="1" applyBorder="1" applyAlignment="1">
      <alignment horizontal="center" vertical="center"/>
    </xf>
    <xf numFmtId="180" fontId="88" fillId="76" borderId="1" xfId="0" applyFont="1" applyFill="1" applyBorder="1" applyAlignment="1">
      <alignment horizontal="center" vertical="center"/>
    </xf>
    <xf numFmtId="49" fontId="87" fillId="76" borderId="1" xfId="0" applyNumberFormat="1" applyFont="1" applyFill="1" applyBorder="1" applyAlignment="1">
      <alignment horizontal="left" vertical="top"/>
    </xf>
    <xf numFmtId="181" fontId="88" fillId="76" borderId="1" xfId="0" applyNumberFormat="1" applyFont="1" applyFill="1" applyBorder="1" applyAlignment="1">
      <alignment horizontal="left" vertical="top"/>
    </xf>
    <xf numFmtId="180" fontId="89" fillId="0" borderId="31" xfId="0" applyFont="1" applyFill="1" applyBorder="1" applyAlignment="1">
      <alignment horizontal="center" vertical="center"/>
    </xf>
    <xf numFmtId="180" fontId="101" fillId="0" borderId="1" xfId="0" applyFont="1" applyFill="1" applyBorder="1"/>
    <xf numFmtId="180" fontId="89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left" vertical="center" wrapText="1"/>
    </xf>
    <xf numFmtId="180" fontId="87" fillId="0" borderId="31" xfId="0" applyFont="1" applyFill="1" applyBorder="1" applyAlignment="1">
      <alignment horizontal="center" vertical="center" wrapText="1"/>
    </xf>
    <xf numFmtId="180" fontId="89" fillId="0" borderId="31" xfId="0" applyFont="1" applyFill="1" applyBorder="1" applyAlignment="1">
      <alignment horizontal="center" vertical="center" wrapText="1"/>
    </xf>
    <xf numFmtId="180" fontId="89" fillId="0" borderId="0" xfId="0" applyFont="1" applyFill="1" applyAlignment="1">
      <alignment horizontal="center" vertical="center" wrapText="1"/>
    </xf>
    <xf numFmtId="1" fontId="89" fillId="0" borderId="1" xfId="0" applyNumberFormat="1" applyFont="1" applyFill="1" applyBorder="1" applyAlignment="1">
      <alignment horizontal="center" vertical="center" wrapText="1"/>
    </xf>
    <xf numFmtId="4" fontId="99" fillId="0" borderId="1" xfId="0" applyNumberFormat="1" applyFont="1" applyFill="1" applyBorder="1" applyAlignment="1">
      <alignment horizontal="center" vertical="center" wrapText="1"/>
    </xf>
    <xf numFmtId="49" fontId="99" fillId="0" borderId="1" xfId="0" applyNumberFormat="1" applyFont="1" applyFill="1" applyBorder="1" applyAlignment="1">
      <alignment horizontal="center" vertical="center"/>
    </xf>
    <xf numFmtId="0" fontId="99" fillId="0" borderId="1" xfId="0" applyNumberFormat="1" applyFont="1" applyFill="1" applyBorder="1" applyAlignment="1">
      <alignment horizontal="center" vertical="center" wrapText="1"/>
    </xf>
    <xf numFmtId="4" fontId="96" fillId="0" borderId="1" xfId="0" applyNumberFormat="1" applyFont="1" applyFill="1" applyBorder="1" applyAlignment="1">
      <alignment horizontal="center" vertical="center"/>
    </xf>
    <xf numFmtId="49" fontId="89" fillId="0" borderId="1" xfId="8" applyNumberFormat="1" applyFont="1" applyFill="1" applyBorder="1" applyAlignment="1">
      <alignment horizontal="center" vertical="center"/>
    </xf>
    <xf numFmtId="180" fontId="0" fillId="0" borderId="1" xfId="0" applyFont="1" applyFill="1" applyBorder="1"/>
    <xf numFmtId="180" fontId="89" fillId="0" borderId="1" xfId="8" applyFont="1" applyFill="1" applyBorder="1" applyAlignment="1">
      <alignment horizontal="left" vertical="top" wrapText="1"/>
    </xf>
    <xf numFmtId="49" fontId="89" fillId="0" borderId="1" xfId="13" applyNumberFormat="1" applyFont="1" applyFill="1" applyBorder="1" applyAlignment="1">
      <alignment horizontal="center" vertical="center" wrapText="1" shrinkToFit="1"/>
    </xf>
    <xf numFmtId="0" fontId="87" fillId="0" borderId="1" xfId="8" applyNumberFormat="1" applyFont="1" applyFill="1" applyBorder="1" applyAlignment="1">
      <alignment horizontal="center" vertical="center"/>
    </xf>
    <xf numFmtId="181" fontId="87" fillId="0" borderId="1" xfId="8" applyNumberFormat="1" applyFont="1" applyFill="1" applyBorder="1" applyAlignment="1">
      <alignment horizontal="left" vertical="top"/>
    </xf>
    <xf numFmtId="181" fontId="88" fillId="0" borderId="1" xfId="0" applyNumberFormat="1" applyFont="1" applyFill="1" applyBorder="1" applyAlignment="1">
      <alignment horizontal="left" vertical="top"/>
    </xf>
    <xf numFmtId="180" fontId="92" fillId="0" borderId="1" xfId="0" applyFont="1" applyFill="1" applyBorder="1" applyAlignment="1">
      <alignment horizontal="left" wrapText="1"/>
    </xf>
    <xf numFmtId="180" fontId="0" fillId="76" borderId="1" xfId="0" applyFill="1" applyBorder="1" applyAlignment="1">
      <alignment wrapText="1"/>
    </xf>
    <xf numFmtId="181" fontId="0" fillId="76" borderId="1" xfId="0" applyNumberFormat="1" applyFill="1" applyBorder="1"/>
    <xf numFmtId="0" fontId="87" fillId="75" borderId="31" xfId="0" applyNumberFormat="1" applyFont="1" applyFill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 wrapText="1"/>
    </xf>
    <xf numFmtId="180" fontId="87" fillId="75" borderId="31" xfId="0" applyFont="1" applyFill="1" applyBorder="1" applyAlignment="1">
      <alignment horizontal="left" vertical="top" wrapText="1"/>
    </xf>
    <xf numFmtId="49" fontId="89" fillId="0" borderId="31" xfId="0" applyNumberFormat="1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center" vertical="center"/>
    </xf>
    <xf numFmtId="180" fontId="88" fillId="0" borderId="31" xfId="0" applyFont="1" applyFill="1" applyBorder="1" applyAlignment="1">
      <alignment horizontal="center" vertical="center" wrapText="1"/>
    </xf>
    <xf numFmtId="4" fontId="89" fillId="75" borderId="31" xfId="0" applyNumberFormat="1" applyFont="1" applyFill="1" applyBorder="1" applyAlignment="1">
      <alignment horizontal="center" vertical="center"/>
    </xf>
    <xf numFmtId="164" fontId="89" fillId="0" borderId="31" xfId="0" applyNumberFormat="1" applyFont="1" applyFill="1" applyBorder="1" applyAlignment="1">
      <alignment horizontal="center" vertical="center"/>
    </xf>
    <xf numFmtId="180" fontId="89" fillId="75" borderId="31" xfId="0" applyFont="1" applyFill="1" applyBorder="1" applyAlignment="1">
      <alignment horizontal="center" vertical="center" wrapText="1"/>
    </xf>
    <xf numFmtId="181" fontId="88" fillId="0" borderId="31" xfId="0" applyNumberFormat="1" applyFont="1" applyFill="1" applyBorder="1" applyAlignment="1">
      <alignment horizontal="center" vertical="center"/>
    </xf>
    <xf numFmtId="180" fontId="0" fillId="0" borderId="31" xfId="0" applyBorder="1"/>
    <xf numFmtId="180" fontId="92" fillId="0" borderId="31" xfId="0" applyFont="1" applyBorder="1" applyAlignment="1">
      <alignment wrapText="1"/>
    </xf>
    <xf numFmtId="180" fontId="87" fillId="0" borderId="31" xfId="0" applyFont="1" applyFill="1" applyBorder="1" applyAlignment="1">
      <alignment horizontal="left" vertical="top" wrapText="1"/>
    </xf>
    <xf numFmtId="0" fontId="89" fillId="0" borderId="31" xfId="0" applyNumberFormat="1" applyFont="1" applyFill="1" applyBorder="1" applyAlignment="1">
      <alignment horizontal="center" vertical="center" wrapText="1"/>
    </xf>
    <xf numFmtId="180" fontId="88" fillId="75" borderId="31" xfId="0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181" fontId="89" fillId="0" borderId="31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181" fontId="0" fillId="0" borderId="1" xfId="0" applyNumberFormat="1" applyBorder="1" applyAlignment="1">
      <alignment horizontal="center" vertical="center"/>
    </xf>
    <xf numFmtId="180" fontId="89" fillId="0" borderId="1" xfId="0" applyFont="1" applyBorder="1" applyAlignment="1">
      <alignment wrapText="1"/>
    </xf>
    <xf numFmtId="180" fontId="89" fillId="75" borderId="1" xfId="0" applyFont="1" applyFill="1" applyBorder="1" applyAlignment="1">
      <alignment wrapText="1"/>
    </xf>
    <xf numFmtId="180" fontId="101" fillId="0" borderId="0" xfId="0" applyFont="1" applyFill="1"/>
    <xf numFmtId="1" fontId="87" fillId="0" borderId="1" xfId="59048" applyNumberFormat="1" applyFont="1" applyFill="1" applyBorder="1" applyAlignment="1" applyProtection="1">
      <alignment horizontal="left" vertical="center" wrapText="1"/>
      <protection locked="0"/>
    </xf>
    <xf numFmtId="180" fontId="104" fillId="0" borderId="1" xfId="0" applyFont="1" applyBorder="1" applyAlignment="1">
      <alignment wrapText="1"/>
    </xf>
    <xf numFmtId="0" fontId="89" fillId="0" borderId="31" xfId="0" applyNumberFormat="1" applyFont="1" applyBorder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49" fontId="90" fillId="76" borderId="37" xfId="8" applyNumberFormat="1" applyFont="1" applyFill="1" applyBorder="1" applyAlignment="1"/>
    <xf numFmtId="180" fontId="91" fillId="76" borderId="41" xfId="0" applyFont="1" applyFill="1" applyBorder="1" applyAlignment="1"/>
    <xf numFmtId="0" fontId="91" fillId="76" borderId="41" xfId="0" applyNumberFormat="1" applyFont="1" applyFill="1" applyBorder="1" applyAlignment="1"/>
    <xf numFmtId="1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4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0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0" fontId="0" fillId="75" borderId="0" xfId="0" applyNumberFormat="1" applyFill="1"/>
    <xf numFmtId="0" fontId="97" fillId="0" borderId="0" xfId="0" applyNumberFormat="1" applyFont="1" applyFill="1"/>
    <xf numFmtId="0" fontId="87" fillId="0" borderId="3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vertical="center" wrapText="1"/>
    </xf>
    <xf numFmtId="0" fontId="89" fillId="0" borderId="1" xfId="0" applyNumberFormat="1" applyFont="1" applyFill="1" applyBorder="1" applyAlignment="1">
      <alignment vertical="center" wrapText="1"/>
    </xf>
    <xf numFmtId="180" fontId="89" fillId="0" borderId="1" xfId="0" applyFont="1" applyFill="1" applyBorder="1" applyAlignment="1">
      <alignment vertical="center" wrapText="1"/>
    </xf>
    <xf numFmtId="0" fontId="89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0" fillId="76" borderId="1" xfId="0" applyNumberFormat="1" applyFill="1" applyBorder="1" applyAlignment="1">
      <alignment horizontal="left" vertical="top"/>
    </xf>
    <xf numFmtId="0" fontId="88" fillId="0" borderId="1" xfId="0" applyNumberFormat="1" applyFont="1" applyFill="1" applyBorder="1" applyAlignment="1">
      <alignment horizontal="left" vertical="center" wrapText="1"/>
    </xf>
    <xf numFmtId="180" fontId="106" fillId="0" borderId="0" xfId="0" applyFont="1" applyFill="1" applyAlignment="1">
      <alignment wrapText="1"/>
    </xf>
    <xf numFmtId="0" fontId="89" fillId="0" borderId="1" xfId="0" applyNumberFormat="1" applyFont="1" applyFill="1" applyBorder="1" applyAlignment="1">
      <alignment horizontal="left" vertical="center"/>
    </xf>
    <xf numFmtId="0" fontId="89" fillId="0" borderId="1" xfId="8" applyNumberFormat="1" applyFont="1" applyFill="1" applyBorder="1" applyAlignment="1">
      <alignment horizontal="left" vertical="center"/>
    </xf>
    <xf numFmtId="180" fontId="87" fillId="0" borderId="1" xfId="0" applyFont="1" applyFill="1" applyBorder="1" applyAlignment="1">
      <alignment horizontal="left" vertical="center" wrapText="1"/>
    </xf>
    <xf numFmtId="180" fontId="105" fillId="0" borderId="0" xfId="0" applyFont="1" applyFill="1" applyAlignment="1">
      <alignment horizontal="left" vertical="center" wrapText="1"/>
    </xf>
    <xf numFmtId="0" fontId="89" fillId="75" borderId="1" xfId="8" applyNumberFormat="1" applyFont="1" applyFill="1" applyBorder="1" applyAlignment="1">
      <alignment horizontal="left" vertical="center" wrapText="1"/>
    </xf>
    <xf numFmtId="49" fontId="88" fillId="75" borderId="1" xfId="0" applyNumberFormat="1" applyFont="1" applyFill="1" applyBorder="1" applyAlignment="1">
      <alignment horizontal="center" vertical="center" wrapText="1"/>
    </xf>
    <xf numFmtId="1" fontId="0" fillId="75" borderId="0" xfId="0" applyNumberFormat="1" applyFill="1"/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1" xfId="0" applyNumberFormat="1" applyFont="1" applyFill="1" applyBorder="1" applyAlignment="1">
      <alignment horizontal="left" vertical="center" wrapText="1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180" fontId="103" fillId="0" borderId="0" xfId="0" applyFont="1" applyAlignment="1">
      <alignment horizontal="right" wrapText="1"/>
    </xf>
    <xf numFmtId="180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23"/>
  <sheetViews>
    <sheetView tabSelected="1" topLeftCell="A82" zoomScale="75" zoomScaleNormal="75" workbookViewId="0">
      <selection activeCell="A88" sqref="A88:XFD96"/>
    </sheetView>
  </sheetViews>
  <sheetFormatPr defaultColWidth="12.7109375" defaultRowHeight="15"/>
  <cols>
    <col min="1" max="1" width="12.7109375" style="3"/>
    <col min="7" max="7" width="34.42578125" style="237" customWidth="1"/>
    <col min="8" max="8" width="12.7109375" style="35"/>
    <col min="13" max="13" width="14.42578125" style="108" customWidth="1"/>
    <col min="14" max="14" width="15.42578125" style="108" customWidth="1"/>
    <col min="15" max="15" width="12.7109375" style="30"/>
    <col min="16" max="16" width="16.140625" bestFit="1" customWidth="1"/>
    <col min="17" max="17" width="16" bestFit="1" customWidth="1"/>
    <col min="20" max="21" width="12.7109375" customWidth="1"/>
    <col min="22" max="22" width="12.7109375" style="40" customWidth="1"/>
    <col min="23" max="23" width="12.7109375" customWidth="1"/>
    <col min="24" max="24" width="26" customWidth="1"/>
    <col min="26" max="26" width="12.7109375" style="35"/>
    <col min="32" max="32" width="12.7109375" style="35"/>
  </cols>
  <sheetData>
    <row r="1" spans="1:36" s="92" customFormat="1" ht="35.25" customHeight="1">
      <c r="A1" s="265" t="s">
        <v>140</v>
      </c>
      <c r="B1" s="265"/>
      <c r="C1" s="265"/>
      <c r="D1" s="265"/>
      <c r="E1" s="265"/>
      <c r="F1" s="265"/>
      <c r="G1" s="265"/>
      <c r="H1" s="265"/>
      <c r="M1" s="106"/>
      <c r="N1" s="106"/>
      <c r="O1" s="93"/>
      <c r="V1" s="40"/>
      <c r="Z1" s="94"/>
      <c r="AE1" s="275" t="s">
        <v>310</v>
      </c>
      <c r="AF1" s="276"/>
      <c r="AG1" s="276"/>
      <c r="AH1" s="276"/>
      <c r="AI1" s="276"/>
      <c r="AJ1" s="276"/>
    </row>
    <row r="2" spans="1:36" s="92" customFormat="1" ht="23.25" customHeight="1">
      <c r="A2" s="95"/>
      <c r="G2" s="231"/>
      <c r="H2" s="94"/>
      <c r="M2" s="106"/>
      <c r="N2" s="106"/>
      <c r="O2" s="93"/>
      <c r="V2" s="40"/>
      <c r="Z2" s="94"/>
      <c r="AE2" s="276"/>
      <c r="AF2" s="276"/>
      <c r="AG2" s="276"/>
      <c r="AH2" s="276"/>
      <c r="AI2" s="276"/>
      <c r="AJ2" s="276"/>
    </row>
    <row r="3" spans="1:36" s="266" customFormat="1" ht="23.25">
      <c r="A3" s="266" t="s">
        <v>309</v>
      </c>
      <c r="V3" s="267"/>
    </row>
    <row r="4" spans="1:36" s="92" customFormat="1" ht="15.75" customHeight="1">
      <c r="A4" s="95"/>
      <c r="G4" s="231"/>
      <c r="H4" s="94"/>
      <c r="M4" s="106"/>
      <c r="N4" s="106"/>
      <c r="O4" s="93"/>
      <c r="V4" s="40"/>
      <c r="Z4" s="94"/>
      <c r="AF4" s="94"/>
    </row>
    <row r="5" spans="1:36" s="96" customFormat="1" ht="15" customHeight="1">
      <c r="G5" s="97"/>
      <c r="H5" s="97"/>
      <c r="M5" s="107"/>
      <c r="N5" s="107"/>
      <c r="O5" s="98"/>
      <c r="V5" s="41"/>
      <c r="Z5" s="97"/>
      <c r="AF5" s="97"/>
    </row>
    <row r="6" spans="1:36" s="6" customFormat="1" ht="40.5" customHeight="1">
      <c r="A6" s="251" t="s">
        <v>30</v>
      </c>
      <c r="B6" s="251" t="s">
        <v>18</v>
      </c>
      <c r="C6" s="253" t="s">
        <v>20</v>
      </c>
      <c r="D6" s="253"/>
      <c r="E6" s="260" t="s">
        <v>36</v>
      </c>
      <c r="F6" s="251" t="s">
        <v>21</v>
      </c>
      <c r="G6" s="269" t="s">
        <v>22</v>
      </c>
      <c r="H6" s="269" t="s">
        <v>125</v>
      </c>
      <c r="I6" s="251" t="s">
        <v>126</v>
      </c>
      <c r="J6" s="251" t="s">
        <v>304</v>
      </c>
      <c r="K6" s="251" t="s">
        <v>52</v>
      </c>
      <c r="L6" s="253" t="s">
        <v>53</v>
      </c>
      <c r="M6" s="272" t="s">
        <v>128</v>
      </c>
      <c r="N6" s="277" t="s">
        <v>129</v>
      </c>
      <c r="O6" s="278" t="s">
        <v>37</v>
      </c>
      <c r="P6" s="281" t="s">
        <v>0</v>
      </c>
      <c r="Q6" s="282"/>
      <c r="R6" s="282"/>
      <c r="S6" s="283"/>
      <c r="T6" s="281" t="s">
        <v>210</v>
      </c>
      <c r="U6" s="282"/>
      <c r="V6" s="282"/>
      <c r="W6" s="283"/>
      <c r="X6" s="281" t="s">
        <v>31</v>
      </c>
      <c r="Y6" s="282"/>
      <c r="Z6" s="282"/>
      <c r="AA6" s="282"/>
      <c r="AB6" s="282"/>
      <c r="AC6" s="282"/>
      <c r="AD6" s="282"/>
      <c r="AE6" s="282"/>
      <c r="AF6" s="282"/>
      <c r="AG6" s="283"/>
      <c r="AH6" s="253" t="s">
        <v>19</v>
      </c>
      <c r="AI6" s="253" t="s">
        <v>54</v>
      </c>
      <c r="AJ6" s="284" t="s">
        <v>41</v>
      </c>
    </row>
    <row r="7" spans="1:36" s="6" customFormat="1" ht="113.25" customHeight="1">
      <c r="A7" s="268"/>
      <c r="B7" s="268"/>
      <c r="C7" s="251" t="s">
        <v>55</v>
      </c>
      <c r="D7" s="251" t="s">
        <v>56</v>
      </c>
      <c r="E7" s="261"/>
      <c r="F7" s="268"/>
      <c r="G7" s="270"/>
      <c r="H7" s="270"/>
      <c r="I7" s="268"/>
      <c r="J7" s="268"/>
      <c r="K7" s="268"/>
      <c r="L7" s="253"/>
      <c r="M7" s="273"/>
      <c r="N7" s="277"/>
      <c r="O7" s="278"/>
      <c r="P7" s="253" t="s">
        <v>57</v>
      </c>
      <c r="Q7" s="253" t="s">
        <v>42</v>
      </c>
      <c r="R7" s="253" t="s">
        <v>69</v>
      </c>
      <c r="S7" s="258" t="s">
        <v>70</v>
      </c>
      <c r="T7" s="253" t="s">
        <v>130</v>
      </c>
      <c r="U7" s="253" t="s">
        <v>38</v>
      </c>
      <c r="V7" s="254" t="s">
        <v>131</v>
      </c>
      <c r="W7" s="253" t="s">
        <v>132</v>
      </c>
      <c r="X7" s="251" t="s">
        <v>28</v>
      </c>
      <c r="Y7" s="251" t="s">
        <v>29</v>
      </c>
      <c r="Z7" s="279" t="s">
        <v>23</v>
      </c>
      <c r="AA7" s="280"/>
      <c r="AB7" s="251" t="s">
        <v>35</v>
      </c>
      <c r="AC7" s="263" t="s">
        <v>25</v>
      </c>
      <c r="AD7" s="264"/>
      <c r="AE7" s="258" t="s">
        <v>71</v>
      </c>
      <c r="AF7" s="269" t="s">
        <v>72</v>
      </c>
      <c r="AG7" s="251" t="s">
        <v>73</v>
      </c>
      <c r="AH7" s="253"/>
      <c r="AI7" s="253"/>
      <c r="AJ7" s="285"/>
    </row>
    <row r="8" spans="1:36" s="6" customFormat="1" ht="126.75" customHeight="1">
      <c r="A8" s="252"/>
      <c r="B8" s="252"/>
      <c r="C8" s="252"/>
      <c r="D8" s="252"/>
      <c r="E8" s="262"/>
      <c r="F8" s="252"/>
      <c r="G8" s="271"/>
      <c r="H8" s="271"/>
      <c r="I8" s="252"/>
      <c r="J8" s="252"/>
      <c r="K8" s="252"/>
      <c r="L8" s="253"/>
      <c r="M8" s="274"/>
      <c r="N8" s="277"/>
      <c r="O8" s="278"/>
      <c r="P8" s="253"/>
      <c r="Q8" s="253"/>
      <c r="R8" s="253"/>
      <c r="S8" s="258"/>
      <c r="T8" s="253"/>
      <c r="U8" s="253"/>
      <c r="V8" s="254"/>
      <c r="W8" s="253"/>
      <c r="X8" s="252"/>
      <c r="Y8" s="252"/>
      <c r="Z8" s="85" t="s">
        <v>34</v>
      </c>
      <c r="AA8" s="86" t="s">
        <v>27</v>
      </c>
      <c r="AB8" s="252"/>
      <c r="AC8" s="87" t="s">
        <v>26</v>
      </c>
      <c r="AD8" s="88" t="s">
        <v>24</v>
      </c>
      <c r="AE8" s="258"/>
      <c r="AF8" s="271"/>
      <c r="AG8" s="252"/>
      <c r="AH8" s="253"/>
      <c r="AI8" s="253"/>
      <c r="AJ8" s="286"/>
    </row>
    <row r="9" spans="1:36" s="6" customFormat="1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90">
        <v>8</v>
      </c>
      <c r="I9" s="89">
        <v>9</v>
      </c>
      <c r="J9" s="89">
        <v>10</v>
      </c>
      <c r="K9" s="89">
        <v>11</v>
      </c>
      <c r="L9" s="89">
        <v>12</v>
      </c>
      <c r="M9" s="109">
        <v>13</v>
      </c>
      <c r="N9" s="109">
        <v>14</v>
      </c>
      <c r="O9" s="91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89">
        <v>23</v>
      </c>
      <c r="X9" s="89">
        <v>24</v>
      </c>
      <c r="Y9" s="89">
        <v>25</v>
      </c>
      <c r="Z9" s="90">
        <v>26</v>
      </c>
      <c r="AA9" s="89">
        <v>27</v>
      </c>
      <c r="AB9" s="89">
        <v>28</v>
      </c>
      <c r="AC9" s="89">
        <v>29</v>
      </c>
      <c r="AD9" s="89">
        <v>30</v>
      </c>
      <c r="AE9" s="89">
        <v>31</v>
      </c>
      <c r="AF9" s="90">
        <v>32</v>
      </c>
      <c r="AG9" s="89">
        <v>33</v>
      </c>
      <c r="AH9" s="89">
        <v>34</v>
      </c>
      <c r="AI9" s="89">
        <v>35</v>
      </c>
      <c r="AJ9" s="89">
        <v>36</v>
      </c>
    </row>
    <row r="10" spans="1:36" s="157" customFormat="1" ht="21" customHeight="1">
      <c r="A10" s="220" t="s">
        <v>245</v>
      </c>
      <c r="B10" s="221"/>
      <c r="C10" s="221"/>
      <c r="D10" s="221"/>
      <c r="E10" s="221"/>
      <c r="F10" s="221"/>
      <c r="G10" s="222"/>
      <c r="H10" s="222"/>
      <c r="I10" s="221"/>
      <c r="J10" s="221"/>
      <c r="K10" s="223"/>
      <c r="L10" s="223"/>
      <c r="M10" s="224"/>
      <c r="N10" s="224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5"/>
      <c r="AA10" s="223"/>
      <c r="AB10" s="223"/>
      <c r="AC10" s="223"/>
      <c r="AD10" s="223"/>
      <c r="AE10" s="223"/>
      <c r="AF10" s="225"/>
      <c r="AG10" s="223"/>
      <c r="AH10" s="223"/>
      <c r="AI10" s="223"/>
      <c r="AJ10" s="223"/>
    </row>
    <row r="11" spans="1:36" ht="120">
      <c r="A11" s="188">
        <v>2</v>
      </c>
      <c r="B11" s="189">
        <v>2302</v>
      </c>
      <c r="C11" s="190" t="s">
        <v>127</v>
      </c>
      <c r="D11" s="191"/>
      <c r="E11" s="118" t="s">
        <v>120</v>
      </c>
      <c r="F11" s="192" t="s">
        <v>83</v>
      </c>
      <c r="G11" s="51" t="s">
        <v>313</v>
      </c>
      <c r="H11" s="193" t="s">
        <v>219</v>
      </c>
      <c r="I11" s="194" t="s">
        <v>333</v>
      </c>
      <c r="J11" s="217">
        <v>1</v>
      </c>
      <c r="K11" s="165" t="s">
        <v>246</v>
      </c>
      <c r="L11" s="119" t="s">
        <v>199</v>
      </c>
      <c r="M11" s="195">
        <v>86655</v>
      </c>
      <c r="N11" s="196">
        <f>M11*1.2</f>
        <v>103986</v>
      </c>
      <c r="O11" s="197" t="s">
        <v>343</v>
      </c>
      <c r="P11" s="119" t="s">
        <v>127</v>
      </c>
      <c r="Q11" s="171" t="s">
        <v>225</v>
      </c>
      <c r="R11" s="198">
        <v>44986</v>
      </c>
      <c r="S11" s="198">
        <v>45046</v>
      </c>
      <c r="T11" s="199"/>
      <c r="U11" s="199"/>
      <c r="V11" s="200"/>
      <c r="W11" s="201"/>
      <c r="X11" s="202" t="str">
        <f>G11</f>
        <v>Поставка машины картофелеочистительной кухонной</v>
      </c>
      <c r="Y11" s="203" t="s">
        <v>64</v>
      </c>
      <c r="Z11" s="204">
        <v>796</v>
      </c>
      <c r="AA11" s="205" t="s">
        <v>135</v>
      </c>
      <c r="AB11" s="206">
        <v>1</v>
      </c>
      <c r="AC11" s="205" t="s">
        <v>67</v>
      </c>
      <c r="AD11" s="119" t="s">
        <v>68</v>
      </c>
      <c r="AE11" s="198">
        <v>45066</v>
      </c>
      <c r="AF11" s="198">
        <v>45067</v>
      </c>
      <c r="AG11" s="207">
        <v>45078</v>
      </c>
      <c r="AH11" s="208" t="s">
        <v>249</v>
      </c>
      <c r="AI11" s="199"/>
      <c r="AJ11" s="212" t="s">
        <v>311</v>
      </c>
    </row>
    <row r="12" spans="1:36" ht="48">
      <c r="A12" s="188">
        <v>2</v>
      </c>
      <c r="B12" s="189">
        <v>2302</v>
      </c>
      <c r="C12" s="190" t="s">
        <v>127</v>
      </c>
      <c r="D12" s="191"/>
      <c r="E12" s="118" t="s">
        <v>312</v>
      </c>
      <c r="F12" s="192" t="s">
        <v>84</v>
      </c>
      <c r="G12" s="232" t="s">
        <v>315</v>
      </c>
      <c r="H12" s="193" t="s">
        <v>150</v>
      </c>
      <c r="I12" s="194" t="s">
        <v>177</v>
      </c>
      <c r="J12" s="217">
        <v>1</v>
      </c>
      <c r="K12" s="165" t="s">
        <v>246</v>
      </c>
      <c r="L12" s="119" t="s">
        <v>314</v>
      </c>
      <c r="M12" s="195">
        <v>609610</v>
      </c>
      <c r="N12" s="196">
        <f>M12*1.2</f>
        <v>731532</v>
      </c>
      <c r="O12" s="197" t="s">
        <v>228</v>
      </c>
      <c r="P12" s="119" t="s">
        <v>127</v>
      </c>
      <c r="Q12" s="171" t="s">
        <v>225</v>
      </c>
      <c r="R12" s="198">
        <v>44986</v>
      </c>
      <c r="S12" s="198">
        <v>45046</v>
      </c>
      <c r="T12" s="199"/>
      <c r="U12" s="199"/>
      <c r="V12" s="200"/>
      <c r="W12" s="201"/>
      <c r="X12" s="202" t="str">
        <f t="shared" ref="X12:X13" si="0">G12</f>
        <v xml:space="preserve">Выполнение работ по монтажу пожарной сигнализации </v>
      </c>
      <c r="Y12" s="209" t="s">
        <v>63</v>
      </c>
      <c r="Z12" s="204">
        <v>796</v>
      </c>
      <c r="AA12" s="205" t="s">
        <v>135</v>
      </c>
      <c r="AB12" s="206">
        <v>1</v>
      </c>
      <c r="AC12" s="205" t="s">
        <v>67</v>
      </c>
      <c r="AD12" s="119" t="s">
        <v>68</v>
      </c>
      <c r="AE12" s="198">
        <v>45066</v>
      </c>
      <c r="AF12" s="198">
        <v>45067</v>
      </c>
      <c r="AG12" s="207">
        <v>45078</v>
      </c>
      <c r="AH12" s="208" t="s">
        <v>249</v>
      </c>
      <c r="AI12" s="199"/>
      <c r="AJ12" s="199"/>
    </row>
    <row r="13" spans="1:36" ht="48">
      <c r="A13" s="188">
        <v>2</v>
      </c>
      <c r="B13" s="189">
        <v>2302</v>
      </c>
      <c r="C13" s="190" t="s">
        <v>127</v>
      </c>
      <c r="D13" s="191"/>
      <c r="E13" s="118" t="s">
        <v>312</v>
      </c>
      <c r="F13" s="192" t="s">
        <v>85</v>
      </c>
      <c r="G13" s="232" t="s">
        <v>316</v>
      </c>
      <c r="H13" s="193" t="s">
        <v>337</v>
      </c>
      <c r="I13" s="194" t="s">
        <v>336</v>
      </c>
      <c r="J13" s="217">
        <v>1</v>
      </c>
      <c r="K13" s="165" t="s">
        <v>246</v>
      </c>
      <c r="L13" s="119" t="s">
        <v>314</v>
      </c>
      <c r="M13" s="195">
        <v>1357541.6666000001</v>
      </c>
      <c r="N13" s="196">
        <f>M13*1.2</f>
        <v>1629049.9999200001</v>
      </c>
      <c r="O13" s="197" t="s">
        <v>228</v>
      </c>
      <c r="P13" s="119" t="s">
        <v>127</v>
      </c>
      <c r="Q13" s="171" t="s">
        <v>225</v>
      </c>
      <c r="R13" s="198">
        <v>44958</v>
      </c>
      <c r="S13" s="198">
        <v>45015</v>
      </c>
      <c r="T13" s="199"/>
      <c r="U13" s="199"/>
      <c r="V13" s="200"/>
      <c r="W13" s="201"/>
      <c r="X13" s="202" t="str">
        <f t="shared" si="0"/>
        <v xml:space="preserve">Выполнение работ по монтажу системы нагрева воды в здании душевого павильона </v>
      </c>
      <c r="Y13" s="209" t="s">
        <v>63</v>
      </c>
      <c r="Z13" s="204">
        <v>796</v>
      </c>
      <c r="AA13" s="205" t="s">
        <v>135</v>
      </c>
      <c r="AB13" s="206">
        <v>1</v>
      </c>
      <c r="AC13" s="205" t="s">
        <v>67</v>
      </c>
      <c r="AD13" s="119" t="s">
        <v>68</v>
      </c>
      <c r="AE13" s="198">
        <v>45026</v>
      </c>
      <c r="AF13" s="198">
        <v>45027</v>
      </c>
      <c r="AG13" s="207">
        <v>45078</v>
      </c>
      <c r="AH13" s="208" t="s">
        <v>249</v>
      </c>
      <c r="AI13" s="199"/>
      <c r="AJ13" s="199"/>
    </row>
    <row r="14" spans="1:36" ht="21.75" customHeight="1">
      <c r="A14" s="259" t="s">
        <v>137</v>
      </c>
      <c r="B14" s="259"/>
      <c r="C14" s="259"/>
      <c r="D14" s="259"/>
      <c r="E14" s="259"/>
      <c r="F14" s="259"/>
      <c r="G14" s="259"/>
      <c r="H14" s="210"/>
      <c r="I14" s="16"/>
      <c r="J14" s="18"/>
      <c r="K14" s="27"/>
      <c r="L14" s="44"/>
      <c r="M14" s="104">
        <f>SUBTOTAL(9,M11:M13)</f>
        <v>2053806.6666000001</v>
      </c>
      <c r="N14" s="104">
        <f>SUBTOTAL(9,N11:N13)</f>
        <v>2464567.9999200003</v>
      </c>
      <c r="O14" s="11"/>
      <c r="P14" s="44"/>
      <c r="Q14" s="70"/>
      <c r="R14" s="16"/>
      <c r="S14" s="211"/>
      <c r="T14" s="16"/>
      <c r="U14" s="16"/>
      <c r="V14" s="16"/>
      <c r="W14" s="16"/>
      <c r="X14" s="59"/>
      <c r="Y14" s="209"/>
      <c r="Z14" s="74"/>
      <c r="AA14" s="62"/>
      <c r="AB14" s="77"/>
      <c r="AC14" s="62"/>
      <c r="AD14" s="44"/>
      <c r="AE14" s="211"/>
      <c r="AF14" s="211"/>
      <c r="AG14" s="18"/>
      <c r="AH14" s="55"/>
      <c r="AI14" s="16"/>
      <c r="AJ14" s="16"/>
    </row>
    <row r="15" spans="1:36" s="157" customFormat="1" ht="24" customHeight="1">
      <c r="A15" s="141" t="s">
        <v>61</v>
      </c>
      <c r="B15" s="142"/>
      <c r="C15" s="143"/>
      <c r="D15" s="143"/>
      <c r="E15" s="142"/>
      <c r="F15" s="144"/>
      <c r="G15" s="145"/>
      <c r="H15" s="145"/>
      <c r="I15" s="143"/>
      <c r="J15" s="146"/>
      <c r="K15" s="147"/>
      <c r="L15" s="148"/>
      <c r="M15" s="149"/>
      <c r="N15" s="149"/>
      <c r="O15" s="150"/>
      <c r="P15" s="148"/>
      <c r="Q15" s="148"/>
      <c r="R15" s="148"/>
      <c r="S15" s="151"/>
      <c r="T15" s="148"/>
      <c r="U15" s="148"/>
      <c r="V15" s="148"/>
      <c r="W15" s="148"/>
      <c r="X15" s="148"/>
      <c r="Y15" s="148"/>
      <c r="Z15" s="152"/>
      <c r="AA15" s="148"/>
      <c r="AB15" s="153"/>
      <c r="AC15" s="154"/>
      <c r="AD15" s="155"/>
      <c r="AE15" s="151"/>
      <c r="AF15" s="151"/>
      <c r="AG15" s="150"/>
      <c r="AH15" s="156"/>
      <c r="AI15" s="148"/>
      <c r="AJ15" s="148"/>
    </row>
    <row r="16" spans="1:36" s="6" customFormat="1" ht="48" customHeight="1">
      <c r="A16" s="33">
        <v>3</v>
      </c>
      <c r="B16" s="54">
        <v>2303</v>
      </c>
      <c r="C16" s="44" t="s">
        <v>127</v>
      </c>
      <c r="D16" s="7"/>
      <c r="E16" s="11" t="s">
        <v>116</v>
      </c>
      <c r="F16" s="46" t="s">
        <v>83</v>
      </c>
      <c r="G16" s="131" t="s">
        <v>195</v>
      </c>
      <c r="H16" s="61" t="s">
        <v>287</v>
      </c>
      <c r="I16" s="61" t="s">
        <v>288</v>
      </c>
      <c r="J16" s="217">
        <v>1</v>
      </c>
      <c r="K16" s="69" t="s">
        <v>230</v>
      </c>
      <c r="L16" s="119" t="s">
        <v>199</v>
      </c>
      <c r="M16" s="105">
        <v>2083.3330000000001</v>
      </c>
      <c r="N16" s="135">
        <f>M16*1.2</f>
        <v>2499.9996000000001</v>
      </c>
      <c r="O16" s="11" t="s">
        <v>227</v>
      </c>
      <c r="P16" s="44" t="s">
        <v>127</v>
      </c>
      <c r="Q16" s="51" t="s">
        <v>66</v>
      </c>
      <c r="R16" s="115">
        <v>45017</v>
      </c>
      <c r="S16" s="83">
        <v>45047</v>
      </c>
      <c r="T16" s="111"/>
      <c r="U16" s="69"/>
      <c r="V16" s="112"/>
      <c r="W16" s="79"/>
      <c r="X16" s="51" t="str">
        <f>G16</f>
        <v>Оказание услуг по определению соответствия системы внутреннего противопожарного водопровода установленным требованиям пожарной безопасности</v>
      </c>
      <c r="Y16" s="209" t="s">
        <v>63</v>
      </c>
      <c r="Z16" s="74">
        <v>796</v>
      </c>
      <c r="AA16" s="62" t="s">
        <v>59</v>
      </c>
      <c r="AB16" s="77">
        <v>1</v>
      </c>
      <c r="AC16" s="62" t="s">
        <v>67</v>
      </c>
      <c r="AD16" s="44" t="s">
        <v>68</v>
      </c>
      <c r="AE16" s="83">
        <v>45067</v>
      </c>
      <c r="AF16" s="83">
        <v>45068</v>
      </c>
      <c r="AG16" s="83">
        <v>45078</v>
      </c>
      <c r="AH16" s="55" t="s">
        <v>249</v>
      </c>
      <c r="AI16" s="29"/>
      <c r="AJ16" s="29"/>
    </row>
    <row r="17" spans="1:36" s="30" customFormat="1" ht="48">
      <c r="A17" s="33">
        <v>3</v>
      </c>
      <c r="B17" s="54">
        <v>2303</v>
      </c>
      <c r="C17" s="44" t="s">
        <v>127</v>
      </c>
      <c r="D17" s="7"/>
      <c r="E17" s="11" t="s">
        <v>116</v>
      </c>
      <c r="F17" s="46" t="s">
        <v>84</v>
      </c>
      <c r="G17" s="233" t="s">
        <v>76</v>
      </c>
      <c r="H17" s="63" t="s">
        <v>289</v>
      </c>
      <c r="I17" s="101" t="s">
        <v>290</v>
      </c>
      <c r="J17" s="217">
        <v>1</v>
      </c>
      <c r="K17" s="69" t="s">
        <v>230</v>
      </c>
      <c r="L17" s="119" t="s">
        <v>199</v>
      </c>
      <c r="M17" s="105">
        <v>17500</v>
      </c>
      <c r="N17" s="135">
        <f t="shared" ref="N17:N27" si="1">M17*1.2</f>
        <v>21000</v>
      </c>
      <c r="O17" s="11" t="s">
        <v>227</v>
      </c>
      <c r="P17" s="44" t="s">
        <v>127</v>
      </c>
      <c r="Q17" s="51" t="s">
        <v>66</v>
      </c>
      <c r="R17" s="115">
        <v>45017</v>
      </c>
      <c r="S17" s="83">
        <v>45047</v>
      </c>
      <c r="T17" s="29"/>
      <c r="U17" s="29"/>
      <c r="V17" s="45"/>
      <c r="W17" s="7"/>
      <c r="X17" s="51" t="str">
        <f t="shared" ref="X17:X33" si="2">G17</f>
        <v>Оказание услуг по техническому обслуживанию пожарной сигнализации</v>
      </c>
      <c r="Y17" s="209" t="s">
        <v>63</v>
      </c>
      <c r="Z17" s="74">
        <v>796</v>
      </c>
      <c r="AA17" s="62" t="s">
        <v>59</v>
      </c>
      <c r="AB17" s="77">
        <v>1</v>
      </c>
      <c r="AC17" s="62" t="s">
        <v>67</v>
      </c>
      <c r="AD17" s="44" t="s">
        <v>68</v>
      </c>
      <c r="AE17" s="83">
        <v>45067</v>
      </c>
      <c r="AF17" s="83">
        <v>45068</v>
      </c>
      <c r="AG17" s="117">
        <v>45169</v>
      </c>
      <c r="AH17" s="55" t="s">
        <v>249</v>
      </c>
      <c r="AI17" s="29"/>
      <c r="AJ17" s="29"/>
    </row>
    <row r="18" spans="1:36" s="30" customFormat="1" ht="48">
      <c r="A18" s="33">
        <v>3</v>
      </c>
      <c r="B18" s="54">
        <v>2303</v>
      </c>
      <c r="C18" s="44" t="s">
        <v>127</v>
      </c>
      <c r="D18" s="7"/>
      <c r="E18" s="11" t="s">
        <v>116</v>
      </c>
      <c r="F18" s="46" t="s">
        <v>85</v>
      </c>
      <c r="G18" s="233" t="s">
        <v>77</v>
      </c>
      <c r="H18" s="63" t="s">
        <v>289</v>
      </c>
      <c r="I18" s="101" t="s">
        <v>290</v>
      </c>
      <c r="J18" s="217">
        <v>1</v>
      </c>
      <c r="K18" s="69" t="s">
        <v>230</v>
      </c>
      <c r="L18" s="119" t="s">
        <v>199</v>
      </c>
      <c r="M18" s="105">
        <v>7500</v>
      </c>
      <c r="N18" s="135">
        <f t="shared" si="1"/>
        <v>9000</v>
      </c>
      <c r="O18" s="11" t="s">
        <v>227</v>
      </c>
      <c r="P18" s="44" t="s">
        <v>127</v>
      </c>
      <c r="Q18" s="51" t="s">
        <v>66</v>
      </c>
      <c r="R18" s="115">
        <v>45017</v>
      </c>
      <c r="S18" s="83">
        <v>45047</v>
      </c>
      <c r="T18" s="29"/>
      <c r="U18" s="29"/>
      <c r="V18" s="45"/>
      <c r="W18" s="7"/>
      <c r="X18" s="51" t="str">
        <f t="shared" si="2"/>
        <v>Оказание услуг по техническому обслуживанию передающего оборудования системы пожарного мониторинга</v>
      </c>
      <c r="Y18" s="44" t="s">
        <v>63</v>
      </c>
      <c r="Z18" s="74">
        <v>796</v>
      </c>
      <c r="AA18" s="62" t="s">
        <v>59</v>
      </c>
      <c r="AB18" s="33">
        <v>1</v>
      </c>
      <c r="AC18" s="62" t="s">
        <v>67</v>
      </c>
      <c r="AD18" s="44" t="s">
        <v>68</v>
      </c>
      <c r="AE18" s="83">
        <v>45067</v>
      </c>
      <c r="AF18" s="83">
        <v>45068</v>
      </c>
      <c r="AG18" s="117">
        <v>45169</v>
      </c>
      <c r="AH18" s="55" t="s">
        <v>249</v>
      </c>
      <c r="AI18" s="29"/>
      <c r="AJ18" s="29"/>
    </row>
    <row r="19" spans="1:36" s="30" customFormat="1" ht="48">
      <c r="A19" s="33">
        <v>3</v>
      </c>
      <c r="B19" s="54">
        <v>2303</v>
      </c>
      <c r="C19" s="44" t="s">
        <v>127</v>
      </c>
      <c r="D19" s="7"/>
      <c r="E19" s="11" t="s">
        <v>116</v>
      </c>
      <c r="F19" s="46" t="s">
        <v>86</v>
      </c>
      <c r="G19" s="234" t="s">
        <v>247</v>
      </c>
      <c r="H19" s="60" t="s">
        <v>141</v>
      </c>
      <c r="I19" s="99" t="s">
        <v>293</v>
      </c>
      <c r="J19" s="217">
        <v>1</v>
      </c>
      <c r="K19" s="69" t="s">
        <v>230</v>
      </c>
      <c r="L19" s="119" t="s">
        <v>199</v>
      </c>
      <c r="M19" s="105">
        <v>5833.3329999999996</v>
      </c>
      <c r="N19" s="135">
        <f t="shared" si="1"/>
        <v>6999.9995999999992</v>
      </c>
      <c r="O19" s="11" t="s">
        <v>227</v>
      </c>
      <c r="P19" s="44" t="s">
        <v>127</v>
      </c>
      <c r="Q19" s="51" t="s">
        <v>66</v>
      </c>
      <c r="R19" s="115">
        <v>45017</v>
      </c>
      <c r="S19" s="83">
        <v>45047</v>
      </c>
      <c r="T19" s="29"/>
      <c r="U19" s="29"/>
      <c r="V19" s="45"/>
      <c r="W19" s="7"/>
      <c r="X19" s="51" t="str">
        <f t="shared" si="2"/>
        <v>Оказание услуг по наладке и обслуживанию кухонного оборудования</v>
      </c>
      <c r="Y19" s="44" t="s">
        <v>63</v>
      </c>
      <c r="Z19" s="74">
        <v>796</v>
      </c>
      <c r="AA19" s="62" t="s">
        <v>59</v>
      </c>
      <c r="AB19" s="33">
        <v>1</v>
      </c>
      <c r="AC19" s="62" t="s">
        <v>67</v>
      </c>
      <c r="AD19" s="44" t="s">
        <v>68</v>
      </c>
      <c r="AE19" s="83">
        <v>45067</v>
      </c>
      <c r="AF19" s="83">
        <v>45068</v>
      </c>
      <c r="AG19" s="117">
        <v>45078</v>
      </c>
      <c r="AH19" s="55" t="s">
        <v>249</v>
      </c>
      <c r="AI19" s="29"/>
      <c r="AJ19" s="29"/>
    </row>
    <row r="20" spans="1:36" s="30" customFormat="1" ht="48">
      <c r="A20" s="33">
        <v>3</v>
      </c>
      <c r="B20" s="54">
        <v>2303</v>
      </c>
      <c r="C20" s="44" t="s">
        <v>127</v>
      </c>
      <c r="D20" s="7"/>
      <c r="E20" s="11" t="s">
        <v>116</v>
      </c>
      <c r="F20" s="46" t="s">
        <v>87</v>
      </c>
      <c r="G20" s="235" t="s">
        <v>237</v>
      </c>
      <c r="H20" s="63" t="s">
        <v>150</v>
      </c>
      <c r="I20" s="101" t="s">
        <v>177</v>
      </c>
      <c r="J20" s="217">
        <v>1</v>
      </c>
      <c r="K20" s="69" t="s">
        <v>230</v>
      </c>
      <c r="L20" s="119" t="s">
        <v>199</v>
      </c>
      <c r="M20" s="105">
        <v>50000</v>
      </c>
      <c r="N20" s="135">
        <f t="shared" si="1"/>
        <v>60000</v>
      </c>
      <c r="O20" s="197" t="s">
        <v>227</v>
      </c>
      <c r="P20" s="44" t="s">
        <v>127</v>
      </c>
      <c r="Q20" s="51" t="s">
        <v>66</v>
      </c>
      <c r="R20" s="115">
        <v>45017</v>
      </c>
      <c r="S20" s="83">
        <v>45047</v>
      </c>
      <c r="T20" s="29"/>
      <c r="U20" s="29"/>
      <c r="V20" s="45"/>
      <c r="W20" s="7"/>
      <c r="X20" s="51" t="str">
        <f t="shared" si="2"/>
        <v>Выполнение работ по ремонту пожарной сигнализации</v>
      </c>
      <c r="Y20" s="44" t="s">
        <v>63</v>
      </c>
      <c r="Z20" s="74">
        <v>796</v>
      </c>
      <c r="AA20" s="62" t="s">
        <v>59</v>
      </c>
      <c r="AB20" s="33">
        <v>1</v>
      </c>
      <c r="AC20" s="62" t="s">
        <v>67</v>
      </c>
      <c r="AD20" s="44" t="s">
        <v>68</v>
      </c>
      <c r="AE20" s="83">
        <v>45067</v>
      </c>
      <c r="AF20" s="83">
        <v>45068</v>
      </c>
      <c r="AG20" s="117">
        <v>45078</v>
      </c>
      <c r="AH20" s="55" t="s">
        <v>249</v>
      </c>
      <c r="AI20" s="29"/>
      <c r="AJ20" s="29"/>
    </row>
    <row r="21" spans="1:36" s="30" customFormat="1" ht="48">
      <c r="A21" s="33">
        <v>3</v>
      </c>
      <c r="B21" s="54">
        <v>2303</v>
      </c>
      <c r="C21" s="44" t="s">
        <v>127</v>
      </c>
      <c r="D21" s="7"/>
      <c r="E21" s="11" t="s">
        <v>116</v>
      </c>
      <c r="F21" s="46" t="s">
        <v>88</v>
      </c>
      <c r="G21" s="235" t="s">
        <v>248</v>
      </c>
      <c r="H21" s="120" t="s">
        <v>151</v>
      </c>
      <c r="I21" s="120" t="s">
        <v>151</v>
      </c>
      <c r="J21" s="217">
        <v>1</v>
      </c>
      <c r="K21" s="69" t="s">
        <v>230</v>
      </c>
      <c r="L21" s="119" t="s">
        <v>199</v>
      </c>
      <c r="M21" s="105">
        <v>33333.332999999999</v>
      </c>
      <c r="N21" s="135">
        <f t="shared" si="1"/>
        <v>39999.999599999996</v>
      </c>
      <c r="O21" s="11" t="s">
        <v>227</v>
      </c>
      <c r="P21" s="44" t="s">
        <v>127</v>
      </c>
      <c r="Q21" s="51" t="s">
        <v>66</v>
      </c>
      <c r="R21" s="115">
        <v>45017</v>
      </c>
      <c r="S21" s="83">
        <v>45047</v>
      </c>
      <c r="T21" s="29"/>
      <c r="U21" s="29"/>
      <c r="V21" s="45"/>
      <c r="W21" s="7"/>
      <c r="X21" s="51" t="str">
        <f t="shared" si="2"/>
        <v>Выполнение работ по диагностике и  ремонту музыкального оборудования</v>
      </c>
      <c r="Y21" s="44" t="s">
        <v>63</v>
      </c>
      <c r="Z21" s="74">
        <v>796</v>
      </c>
      <c r="AA21" s="62" t="s">
        <v>59</v>
      </c>
      <c r="AB21" s="33">
        <v>1</v>
      </c>
      <c r="AC21" s="62" t="s">
        <v>67</v>
      </c>
      <c r="AD21" s="44" t="s">
        <v>68</v>
      </c>
      <c r="AE21" s="83">
        <v>45067</v>
      </c>
      <c r="AF21" s="83">
        <v>45068</v>
      </c>
      <c r="AG21" s="117">
        <v>45078</v>
      </c>
      <c r="AH21" s="55" t="s">
        <v>249</v>
      </c>
      <c r="AI21" s="29"/>
      <c r="AJ21" s="29"/>
    </row>
    <row r="22" spans="1:36" s="30" customFormat="1" ht="48">
      <c r="A22" s="33">
        <v>3</v>
      </c>
      <c r="B22" s="54">
        <v>2303</v>
      </c>
      <c r="C22" s="44" t="s">
        <v>127</v>
      </c>
      <c r="D22" s="54"/>
      <c r="E22" s="11" t="s">
        <v>116</v>
      </c>
      <c r="F22" s="46" t="s">
        <v>89</v>
      </c>
      <c r="G22" s="234" t="s">
        <v>238</v>
      </c>
      <c r="H22" s="60" t="s">
        <v>291</v>
      </c>
      <c r="I22" s="99" t="s">
        <v>292</v>
      </c>
      <c r="J22" s="217">
        <v>1</v>
      </c>
      <c r="K22" s="69" t="s">
        <v>230</v>
      </c>
      <c r="L22" s="119" t="s">
        <v>199</v>
      </c>
      <c r="M22" s="105">
        <v>16666.6666</v>
      </c>
      <c r="N22" s="135">
        <f t="shared" si="1"/>
        <v>19999.999919999998</v>
      </c>
      <c r="O22" s="11" t="s">
        <v>227</v>
      </c>
      <c r="P22" s="44" t="s">
        <v>127</v>
      </c>
      <c r="Q22" s="51" t="s">
        <v>66</v>
      </c>
      <c r="R22" s="115">
        <v>45017</v>
      </c>
      <c r="S22" s="83">
        <v>45047</v>
      </c>
      <c r="T22" s="51"/>
      <c r="U22" s="29"/>
      <c r="V22" s="45"/>
      <c r="W22" s="7"/>
      <c r="X22" s="51" t="str">
        <f t="shared" si="2"/>
        <v>Выполнение работ по ремонту кухонного оборудования</v>
      </c>
      <c r="Y22" s="44" t="s">
        <v>63</v>
      </c>
      <c r="Z22" s="74">
        <v>796</v>
      </c>
      <c r="AA22" s="62" t="s">
        <v>59</v>
      </c>
      <c r="AB22" s="33">
        <v>1</v>
      </c>
      <c r="AC22" s="62" t="s">
        <v>67</v>
      </c>
      <c r="AD22" s="44" t="s">
        <v>68</v>
      </c>
      <c r="AE22" s="83">
        <v>45067</v>
      </c>
      <c r="AF22" s="83">
        <v>45068</v>
      </c>
      <c r="AG22" s="117">
        <v>45139</v>
      </c>
      <c r="AH22" s="55" t="s">
        <v>249</v>
      </c>
      <c r="AI22" s="29"/>
      <c r="AJ22" s="29"/>
    </row>
    <row r="23" spans="1:36" s="30" customFormat="1" ht="48">
      <c r="A23" s="33">
        <v>3</v>
      </c>
      <c r="B23" s="54">
        <v>2303</v>
      </c>
      <c r="C23" s="44" t="s">
        <v>127</v>
      </c>
      <c r="D23" s="54"/>
      <c r="E23" s="11" t="s">
        <v>116</v>
      </c>
      <c r="F23" s="46" t="s">
        <v>90</v>
      </c>
      <c r="G23" s="234" t="s">
        <v>318</v>
      </c>
      <c r="H23" s="120" t="s">
        <v>320</v>
      </c>
      <c r="I23" s="120" t="s">
        <v>319</v>
      </c>
      <c r="J23" s="217">
        <v>1</v>
      </c>
      <c r="K23" s="69" t="s">
        <v>230</v>
      </c>
      <c r="L23" s="119" t="s">
        <v>199</v>
      </c>
      <c r="M23" s="105">
        <v>83325</v>
      </c>
      <c r="N23" s="135">
        <f t="shared" si="1"/>
        <v>99990</v>
      </c>
      <c r="O23" s="11" t="s">
        <v>227</v>
      </c>
      <c r="P23" s="44" t="s">
        <v>127</v>
      </c>
      <c r="Q23" s="51" t="s">
        <v>66</v>
      </c>
      <c r="R23" s="115">
        <v>45017</v>
      </c>
      <c r="S23" s="83">
        <v>45047</v>
      </c>
      <c r="T23" s="51"/>
      <c r="U23" s="29"/>
      <c r="V23" s="45"/>
      <c r="W23" s="7"/>
      <c r="X23" s="51" t="str">
        <f t="shared" si="2"/>
        <v>Выполнение работ по косметическому ремонту зданий, сооружений и помещений</v>
      </c>
      <c r="Y23" s="44" t="s">
        <v>63</v>
      </c>
      <c r="Z23" s="74">
        <v>796</v>
      </c>
      <c r="AA23" s="62" t="s">
        <v>59</v>
      </c>
      <c r="AB23" s="33">
        <v>1</v>
      </c>
      <c r="AC23" s="62" t="s">
        <v>67</v>
      </c>
      <c r="AD23" s="44" t="s">
        <v>68</v>
      </c>
      <c r="AE23" s="83">
        <v>45067</v>
      </c>
      <c r="AF23" s="83">
        <v>45068</v>
      </c>
      <c r="AG23" s="117">
        <v>45078</v>
      </c>
      <c r="AH23" s="55" t="s">
        <v>249</v>
      </c>
      <c r="AI23" s="29"/>
      <c r="AJ23" s="29"/>
    </row>
    <row r="24" spans="1:36" s="30" customFormat="1" ht="77.25" customHeight="1">
      <c r="A24" s="33">
        <v>3</v>
      </c>
      <c r="B24" s="54">
        <v>2303</v>
      </c>
      <c r="C24" s="44" t="s">
        <v>127</v>
      </c>
      <c r="D24" s="7"/>
      <c r="E24" s="11" t="s">
        <v>116</v>
      </c>
      <c r="F24" s="10" t="s">
        <v>91</v>
      </c>
      <c r="G24" s="234" t="s">
        <v>317</v>
      </c>
      <c r="H24" s="60" t="s">
        <v>291</v>
      </c>
      <c r="I24" s="99" t="s">
        <v>292</v>
      </c>
      <c r="J24" s="217">
        <v>1</v>
      </c>
      <c r="K24" s="69" t="s">
        <v>230</v>
      </c>
      <c r="L24" s="119" t="s">
        <v>199</v>
      </c>
      <c r="M24" s="105">
        <v>25000</v>
      </c>
      <c r="N24" s="135">
        <f t="shared" si="1"/>
        <v>30000</v>
      </c>
      <c r="O24" s="11" t="s">
        <v>227</v>
      </c>
      <c r="P24" s="44" t="s">
        <v>127</v>
      </c>
      <c r="Q24" s="69" t="s">
        <v>66</v>
      </c>
      <c r="R24" s="115">
        <v>45017</v>
      </c>
      <c r="S24" s="83">
        <v>45047</v>
      </c>
      <c r="T24" s="29"/>
      <c r="U24" s="29"/>
      <c r="V24" s="45"/>
      <c r="W24" s="7"/>
      <c r="X24" s="51" t="str">
        <f t="shared" si="2"/>
        <v>Выполнение работ по ремонту холодильного оборудования</v>
      </c>
      <c r="Y24" s="209" t="s">
        <v>63</v>
      </c>
      <c r="Z24" s="74">
        <v>796</v>
      </c>
      <c r="AA24" s="62" t="s">
        <v>59</v>
      </c>
      <c r="AB24" s="33">
        <v>1</v>
      </c>
      <c r="AC24" s="62" t="s">
        <v>67</v>
      </c>
      <c r="AD24" s="44" t="s">
        <v>68</v>
      </c>
      <c r="AE24" s="83">
        <v>45067</v>
      </c>
      <c r="AF24" s="83">
        <v>45068</v>
      </c>
      <c r="AG24" s="117">
        <v>45139</v>
      </c>
      <c r="AH24" s="55" t="s">
        <v>249</v>
      </c>
      <c r="AI24" s="29"/>
      <c r="AJ24" s="29"/>
    </row>
    <row r="25" spans="1:36" s="30" customFormat="1" ht="77.25" customHeight="1">
      <c r="A25" s="102">
        <v>3</v>
      </c>
      <c r="B25" s="54">
        <v>2303</v>
      </c>
      <c r="C25" s="68" t="s">
        <v>127</v>
      </c>
      <c r="D25" s="17"/>
      <c r="E25" s="27" t="s">
        <v>120</v>
      </c>
      <c r="F25" s="178" t="s">
        <v>202</v>
      </c>
      <c r="G25" s="131" t="s">
        <v>352</v>
      </c>
      <c r="H25" s="25" t="s">
        <v>157</v>
      </c>
      <c r="I25" s="101" t="s">
        <v>183</v>
      </c>
      <c r="J25" s="217">
        <v>1</v>
      </c>
      <c r="K25" s="70" t="s">
        <v>231</v>
      </c>
      <c r="L25" s="170" t="s">
        <v>199</v>
      </c>
      <c r="M25" s="110">
        <v>70956.665999999997</v>
      </c>
      <c r="N25" s="110">
        <f t="shared" si="1"/>
        <v>85147.999199999991</v>
      </c>
      <c r="O25" s="27" t="s">
        <v>227</v>
      </c>
      <c r="P25" s="68" t="s">
        <v>127</v>
      </c>
      <c r="Q25" s="171" t="s">
        <v>225</v>
      </c>
      <c r="R25" s="116">
        <v>44986</v>
      </c>
      <c r="S25" s="121">
        <v>45017</v>
      </c>
      <c r="T25" s="47"/>
      <c r="U25" s="47"/>
      <c r="V25" s="122"/>
      <c r="W25" s="20"/>
      <c r="X25" s="67" t="str">
        <f t="shared" si="2"/>
        <v xml:space="preserve">Поставка электромонтажной продукции,светильников, ламп </v>
      </c>
      <c r="Y25" s="101" t="s">
        <v>64</v>
      </c>
      <c r="Z25" s="182"/>
      <c r="AA25" s="61"/>
      <c r="AB25" s="57">
        <v>0</v>
      </c>
      <c r="AC25" s="61" t="s">
        <v>67</v>
      </c>
      <c r="AD25" s="68" t="s">
        <v>68</v>
      </c>
      <c r="AE25" s="121">
        <v>45036</v>
      </c>
      <c r="AF25" s="121">
        <v>45037</v>
      </c>
      <c r="AG25" s="124">
        <v>45078</v>
      </c>
      <c r="AH25" s="46" t="s">
        <v>249</v>
      </c>
      <c r="AI25" s="47"/>
      <c r="AJ25" s="29"/>
    </row>
    <row r="26" spans="1:36" s="30" customFormat="1" ht="77.25" customHeight="1">
      <c r="A26" s="102">
        <v>3</v>
      </c>
      <c r="B26" s="54">
        <v>2303</v>
      </c>
      <c r="C26" s="68" t="s">
        <v>127</v>
      </c>
      <c r="D26" s="17"/>
      <c r="E26" s="27" t="s">
        <v>120</v>
      </c>
      <c r="F26" s="178" t="s">
        <v>203</v>
      </c>
      <c r="G26" s="131" t="s">
        <v>265</v>
      </c>
      <c r="H26" s="25" t="s">
        <v>153</v>
      </c>
      <c r="I26" s="101" t="s">
        <v>179</v>
      </c>
      <c r="J26" s="217">
        <v>1</v>
      </c>
      <c r="K26" s="70" t="s">
        <v>231</v>
      </c>
      <c r="L26" s="170" t="s">
        <v>199</v>
      </c>
      <c r="M26" s="105">
        <v>29166.666000000001</v>
      </c>
      <c r="N26" s="105">
        <f t="shared" si="1"/>
        <v>34999.999199999998</v>
      </c>
      <c r="O26" s="27" t="s">
        <v>227</v>
      </c>
      <c r="P26" s="68" t="s">
        <v>127</v>
      </c>
      <c r="Q26" s="171" t="s">
        <v>225</v>
      </c>
      <c r="R26" s="116">
        <v>44957</v>
      </c>
      <c r="S26" s="121">
        <v>44985</v>
      </c>
      <c r="T26" s="47"/>
      <c r="U26" s="47"/>
      <c r="V26" s="122"/>
      <c r="W26" s="20"/>
      <c r="X26" s="67" t="str">
        <f t="shared" si="2"/>
        <v>Поставка сантехнических материалов и запасных частей для сантехнического оборудования</v>
      </c>
      <c r="Y26" s="101" t="s">
        <v>64</v>
      </c>
      <c r="Z26" s="123"/>
      <c r="AA26" s="61"/>
      <c r="AB26" s="57">
        <v>0</v>
      </c>
      <c r="AC26" s="61" t="s">
        <v>67</v>
      </c>
      <c r="AD26" s="68" t="s">
        <v>68</v>
      </c>
      <c r="AE26" s="121">
        <v>44986</v>
      </c>
      <c r="AF26" s="121">
        <v>44987</v>
      </c>
      <c r="AG26" s="124">
        <v>45016</v>
      </c>
      <c r="AH26" s="46" t="s">
        <v>249</v>
      </c>
      <c r="AI26" s="47"/>
      <c r="AJ26" s="47"/>
    </row>
    <row r="27" spans="1:36" s="30" customFormat="1" ht="77.25" customHeight="1">
      <c r="A27" s="102">
        <v>3</v>
      </c>
      <c r="B27" s="54">
        <v>2303</v>
      </c>
      <c r="C27" s="68" t="s">
        <v>127</v>
      </c>
      <c r="D27" s="17"/>
      <c r="E27" s="27" t="s">
        <v>120</v>
      </c>
      <c r="F27" s="46" t="s">
        <v>204</v>
      </c>
      <c r="G27" s="241" t="s">
        <v>100</v>
      </c>
      <c r="H27" s="61" t="s">
        <v>166</v>
      </c>
      <c r="I27" s="68" t="s">
        <v>266</v>
      </c>
      <c r="J27" s="217">
        <v>1</v>
      </c>
      <c r="K27" s="70" t="s">
        <v>231</v>
      </c>
      <c r="L27" s="170" t="s">
        <v>199</v>
      </c>
      <c r="M27" s="110">
        <v>10000</v>
      </c>
      <c r="N27" s="110">
        <f t="shared" si="1"/>
        <v>12000</v>
      </c>
      <c r="O27" s="27" t="s">
        <v>227</v>
      </c>
      <c r="P27" s="68" t="s">
        <v>127</v>
      </c>
      <c r="Q27" s="70" t="s">
        <v>66</v>
      </c>
      <c r="R27" s="116">
        <v>45017</v>
      </c>
      <c r="S27" s="121">
        <v>45047</v>
      </c>
      <c r="T27" s="47"/>
      <c r="U27" s="47"/>
      <c r="V27" s="122"/>
      <c r="W27" s="20"/>
      <c r="X27" s="67" t="str">
        <f t="shared" si="2"/>
        <v>Поставка труб пластиковых, арматуры</v>
      </c>
      <c r="Y27" s="101" t="s">
        <v>64</v>
      </c>
      <c r="Z27" s="25"/>
      <c r="AA27" s="61"/>
      <c r="AB27" s="113" t="s">
        <v>200</v>
      </c>
      <c r="AC27" s="61" t="s">
        <v>67</v>
      </c>
      <c r="AD27" s="68" t="s">
        <v>68</v>
      </c>
      <c r="AE27" s="121">
        <v>45066</v>
      </c>
      <c r="AF27" s="121">
        <v>45067</v>
      </c>
      <c r="AG27" s="124">
        <v>45078</v>
      </c>
      <c r="AH27" s="46" t="s">
        <v>249</v>
      </c>
      <c r="AI27" s="47"/>
      <c r="AJ27" s="47"/>
    </row>
    <row r="28" spans="1:36" s="6" customFormat="1" ht="65.25" customHeight="1">
      <c r="A28" s="102">
        <v>3</v>
      </c>
      <c r="B28" s="54">
        <v>2303</v>
      </c>
      <c r="C28" s="68" t="s">
        <v>127</v>
      </c>
      <c r="D28" s="17"/>
      <c r="E28" s="27" t="s">
        <v>120</v>
      </c>
      <c r="F28" s="46" t="s">
        <v>102</v>
      </c>
      <c r="G28" s="241" t="s">
        <v>99</v>
      </c>
      <c r="H28" s="61" t="s">
        <v>267</v>
      </c>
      <c r="I28" s="68" t="s">
        <v>268</v>
      </c>
      <c r="J28" s="217">
        <v>1</v>
      </c>
      <c r="K28" s="70" t="s">
        <v>231</v>
      </c>
      <c r="L28" s="170" t="s">
        <v>199</v>
      </c>
      <c r="M28" s="105">
        <v>60389.165999999997</v>
      </c>
      <c r="N28" s="105">
        <f>M28*1.2</f>
        <v>72466.999199999991</v>
      </c>
      <c r="O28" s="27" t="s">
        <v>227</v>
      </c>
      <c r="P28" s="68" t="s">
        <v>127</v>
      </c>
      <c r="Q28" s="171" t="s">
        <v>307</v>
      </c>
      <c r="R28" s="116">
        <v>45017</v>
      </c>
      <c r="S28" s="121">
        <v>45047</v>
      </c>
      <c r="T28" s="47"/>
      <c r="U28" s="47"/>
      <c r="V28" s="122"/>
      <c r="W28" s="20"/>
      <c r="X28" s="67" t="str">
        <f t="shared" si="2"/>
        <v>Поставка лакокрасочной продукции</v>
      </c>
      <c r="Y28" s="101" t="s">
        <v>64</v>
      </c>
      <c r="Z28" s="25"/>
      <c r="AA28" s="61"/>
      <c r="AB28" s="113" t="s">
        <v>200</v>
      </c>
      <c r="AC28" s="61" t="s">
        <v>67</v>
      </c>
      <c r="AD28" s="68" t="s">
        <v>68</v>
      </c>
      <c r="AE28" s="121">
        <v>45047</v>
      </c>
      <c r="AF28" s="121">
        <v>45048</v>
      </c>
      <c r="AG28" s="124">
        <v>45078</v>
      </c>
      <c r="AH28" s="46" t="s">
        <v>249</v>
      </c>
      <c r="AI28" s="47"/>
      <c r="AJ28" s="47"/>
    </row>
    <row r="29" spans="1:36" s="6" customFormat="1" ht="87.75" customHeight="1">
      <c r="A29" s="102">
        <v>3</v>
      </c>
      <c r="B29" s="54">
        <v>2303</v>
      </c>
      <c r="C29" s="68" t="s">
        <v>127</v>
      </c>
      <c r="D29" s="17"/>
      <c r="E29" s="27" t="s">
        <v>120</v>
      </c>
      <c r="F29" s="46" t="s">
        <v>103</v>
      </c>
      <c r="G29" s="241" t="s">
        <v>101</v>
      </c>
      <c r="H29" s="61" t="s">
        <v>167</v>
      </c>
      <c r="I29" s="68" t="s">
        <v>193</v>
      </c>
      <c r="J29" s="217">
        <v>1</v>
      </c>
      <c r="K29" s="70" t="s">
        <v>231</v>
      </c>
      <c r="L29" s="170" t="s">
        <v>199</v>
      </c>
      <c r="M29" s="110">
        <v>17000</v>
      </c>
      <c r="N29" s="110">
        <f t="shared" ref="N29:N33" si="3">M29*1.2</f>
        <v>20400</v>
      </c>
      <c r="O29" s="27" t="s">
        <v>227</v>
      </c>
      <c r="P29" s="68" t="s">
        <v>127</v>
      </c>
      <c r="Q29" s="70" t="s">
        <v>66</v>
      </c>
      <c r="R29" s="116">
        <v>45017</v>
      </c>
      <c r="S29" s="121">
        <v>45047</v>
      </c>
      <c r="T29" s="184"/>
      <c r="U29" s="184"/>
      <c r="V29" s="122"/>
      <c r="W29" s="20"/>
      <c r="X29" s="67" t="str">
        <f t="shared" si="2"/>
        <v>Поставка метизов</v>
      </c>
      <c r="Y29" s="101" t="s">
        <v>64</v>
      </c>
      <c r="Z29" s="25"/>
      <c r="AA29" s="61"/>
      <c r="AB29" s="113" t="s">
        <v>200</v>
      </c>
      <c r="AC29" s="61" t="s">
        <v>67</v>
      </c>
      <c r="AD29" s="68" t="s">
        <v>68</v>
      </c>
      <c r="AE29" s="121">
        <v>45047</v>
      </c>
      <c r="AF29" s="121">
        <v>45048</v>
      </c>
      <c r="AG29" s="124">
        <v>45078</v>
      </c>
      <c r="AH29" s="46" t="s">
        <v>249</v>
      </c>
      <c r="AI29" s="47"/>
      <c r="AJ29" s="47"/>
    </row>
    <row r="30" spans="1:36" s="6" customFormat="1" ht="88.5" customHeight="1">
      <c r="A30" s="102">
        <v>3</v>
      </c>
      <c r="B30" s="54">
        <v>2303</v>
      </c>
      <c r="C30" s="68" t="s">
        <v>127</v>
      </c>
      <c r="D30" s="17"/>
      <c r="E30" s="27" t="s">
        <v>120</v>
      </c>
      <c r="F30" s="46" t="s">
        <v>104</v>
      </c>
      <c r="G30" s="169" t="s">
        <v>274</v>
      </c>
      <c r="H30" s="61" t="s">
        <v>269</v>
      </c>
      <c r="I30" s="103" t="s">
        <v>270</v>
      </c>
      <c r="J30" s="217">
        <v>1</v>
      </c>
      <c r="K30" s="70" t="s">
        <v>231</v>
      </c>
      <c r="L30" s="170" t="s">
        <v>199</v>
      </c>
      <c r="M30" s="110">
        <v>16833.332999999999</v>
      </c>
      <c r="N30" s="110">
        <f t="shared" si="3"/>
        <v>20199.999599999999</v>
      </c>
      <c r="O30" s="27" t="s">
        <v>227</v>
      </c>
      <c r="P30" s="68" t="s">
        <v>127</v>
      </c>
      <c r="Q30" s="70" t="s">
        <v>66</v>
      </c>
      <c r="R30" s="116">
        <v>45017</v>
      </c>
      <c r="S30" s="121">
        <v>45047</v>
      </c>
      <c r="T30" s="185"/>
      <c r="U30" s="122"/>
      <c r="V30" s="122"/>
      <c r="W30" s="20"/>
      <c r="X30" s="67" t="str">
        <f t="shared" si="2"/>
        <v>Поставка строительных, отделочных материалов</v>
      </c>
      <c r="Y30" s="101" t="s">
        <v>64</v>
      </c>
      <c r="Z30" s="80"/>
      <c r="AA30" s="61"/>
      <c r="AB30" s="113" t="s">
        <v>200</v>
      </c>
      <c r="AC30" s="61" t="s">
        <v>67</v>
      </c>
      <c r="AD30" s="68" t="s">
        <v>68</v>
      </c>
      <c r="AE30" s="121">
        <v>45047</v>
      </c>
      <c r="AF30" s="121">
        <v>45048</v>
      </c>
      <c r="AG30" s="124">
        <v>45078</v>
      </c>
      <c r="AH30" s="46" t="s">
        <v>249</v>
      </c>
      <c r="AI30" s="47"/>
      <c r="AJ30" s="47"/>
    </row>
    <row r="31" spans="1:36" s="6" customFormat="1" ht="88.5" customHeight="1">
      <c r="A31" s="102">
        <v>3</v>
      </c>
      <c r="B31" s="54">
        <v>2303</v>
      </c>
      <c r="C31" s="68" t="s">
        <v>127</v>
      </c>
      <c r="D31" s="17"/>
      <c r="E31" s="27" t="s">
        <v>120</v>
      </c>
      <c r="F31" s="46" t="s">
        <v>105</v>
      </c>
      <c r="G31" s="241" t="s">
        <v>273</v>
      </c>
      <c r="H31" s="61" t="s">
        <v>271</v>
      </c>
      <c r="I31" s="103" t="s">
        <v>272</v>
      </c>
      <c r="J31" s="217">
        <v>1</v>
      </c>
      <c r="K31" s="70" t="s">
        <v>231</v>
      </c>
      <c r="L31" s="170" t="s">
        <v>199</v>
      </c>
      <c r="M31" s="110">
        <v>82500</v>
      </c>
      <c r="N31" s="110">
        <f t="shared" si="3"/>
        <v>99000</v>
      </c>
      <c r="O31" s="27" t="s">
        <v>227</v>
      </c>
      <c r="P31" s="68" t="s">
        <v>127</v>
      </c>
      <c r="Q31" s="171" t="s">
        <v>225</v>
      </c>
      <c r="R31" s="116">
        <v>44986</v>
      </c>
      <c r="S31" s="121">
        <v>45017</v>
      </c>
      <c r="T31" s="185"/>
      <c r="U31" s="122"/>
      <c r="V31" s="122"/>
      <c r="W31" s="20"/>
      <c r="X31" s="67" t="str">
        <f t="shared" si="2"/>
        <v>Поставка напольного покрытия (линолеум)</v>
      </c>
      <c r="Y31" s="101" t="s">
        <v>64</v>
      </c>
      <c r="Z31" s="80" t="s">
        <v>285</v>
      </c>
      <c r="AA31" s="61" t="s">
        <v>330</v>
      </c>
      <c r="AB31" s="113" t="s">
        <v>338</v>
      </c>
      <c r="AC31" s="61" t="s">
        <v>67</v>
      </c>
      <c r="AD31" s="68" t="s">
        <v>68</v>
      </c>
      <c r="AE31" s="121">
        <v>45036</v>
      </c>
      <c r="AF31" s="121">
        <v>45037</v>
      </c>
      <c r="AG31" s="124">
        <v>45078</v>
      </c>
      <c r="AH31" s="46" t="s">
        <v>249</v>
      </c>
      <c r="AI31" s="47"/>
      <c r="AJ31" s="47"/>
    </row>
    <row r="32" spans="1:36" s="6" customFormat="1" ht="88.5" customHeight="1">
      <c r="A32" s="102">
        <v>3</v>
      </c>
      <c r="B32" s="54">
        <v>2303</v>
      </c>
      <c r="C32" s="68" t="s">
        <v>127</v>
      </c>
      <c r="D32" s="17"/>
      <c r="E32" s="27" t="s">
        <v>120</v>
      </c>
      <c r="F32" s="46" t="s">
        <v>339</v>
      </c>
      <c r="G32" s="169" t="s">
        <v>357</v>
      </c>
      <c r="H32" s="62" t="s">
        <v>240</v>
      </c>
      <c r="I32" s="103" t="s">
        <v>275</v>
      </c>
      <c r="J32" s="217">
        <v>1</v>
      </c>
      <c r="K32" s="70" t="s">
        <v>231</v>
      </c>
      <c r="L32" s="170" t="s">
        <v>199</v>
      </c>
      <c r="M32" s="110">
        <v>57500</v>
      </c>
      <c r="N32" s="110">
        <f t="shared" si="3"/>
        <v>69000</v>
      </c>
      <c r="O32" s="27" t="s">
        <v>227</v>
      </c>
      <c r="P32" s="68" t="s">
        <v>127</v>
      </c>
      <c r="Q32" s="70" t="s">
        <v>66</v>
      </c>
      <c r="R32" s="116">
        <v>44986</v>
      </c>
      <c r="S32" s="121">
        <v>45017</v>
      </c>
      <c r="T32" s="185"/>
      <c r="U32" s="122"/>
      <c r="V32" s="122"/>
      <c r="W32" s="20"/>
      <c r="X32" s="67" t="str">
        <f t="shared" si="2"/>
        <v>Поставка изделий из алюминиевого профиля, комплектующих к ним</v>
      </c>
      <c r="Y32" s="101" t="s">
        <v>64</v>
      </c>
      <c r="Z32" s="80">
        <v>796</v>
      </c>
      <c r="AA32" s="61" t="s">
        <v>59</v>
      </c>
      <c r="AB32" s="113" t="s">
        <v>358</v>
      </c>
      <c r="AC32" s="61" t="s">
        <v>67</v>
      </c>
      <c r="AD32" s="68" t="s">
        <v>68</v>
      </c>
      <c r="AE32" s="121">
        <v>45036</v>
      </c>
      <c r="AF32" s="121">
        <v>45037</v>
      </c>
      <c r="AG32" s="124">
        <v>45078</v>
      </c>
      <c r="AH32" s="46" t="s">
        <v>249</v>
      </c>
      <c r="AI32" s="47"/>
      <c r="AJ32" s="47"/>
    </row>
    <row r="33" spans="1:36" s="6" customFormat="1" ht="72" customHeight="1">
      <c r="A33" s="102">
        <v>3</v>
      </c>
      <c r="B33" s="54">
        <v>2303</v>
      </c>
      <c r="C33" s="68" t="s">
        <v>127</v>
      </c>
      <c r="D33" s="17"/>
      <c r="E33" s="27" t="s">
        <v>120</v>
      </c>
      <c r="F33" s="46" t="s">
        <v>232</v>
      </c>
      <c r="G33" s="244" t="s">
        <v>356</v>
      </c>
      <c r="H33" s="62" t="s">
        <v>240</v>
      </c>
      <c r="I33" s="103" t="s">
        <v>275</v>
      </c>
      <c r="J33" s="217">
        <v>1</v>
      </c>
      <c r="K33" s="70" t="s">
        <v>231</v>
      </c>
      <c r="L33" s="170" t="s">
        <v>199</v>
      </c>
      <c r="M33" s="110">
        <v>82500</v>
      </c>
      <c r="N33" s="110">
        <f t="shared" si="3"/>
        <v>99000</v>
      </c>
      <c r="O33" s="27" t="s">
        <v>227</v>
      </c>
      <c r="P33" s="68" t="s">
        <v>127</v>
      </c>
      <c r="Q33" s="70" t="s">
        <v>66</v>
      </c>
      <c r="R33" s="116">
        <v>44986</v>
      </c>
      <c r="S33" s="121">
        <v>45017</v>
      </c>
      <c r="T33" s="185"/>
      <c r="U33" s="122"/>
      <c r="V33" s="122"/>
      <c r="W33" s="20"/>
      <c r="X33" s="67" t="str">
        <f t="shared" si="2"/>
        <v xml:space="preserve">Поставка изделий из ПВХ, комплектующих к ним </v>
      </c>
      <c r="Y33" s="101" t="s">
        <v>64</v>
      </c>
      <c r="Z33" s="80">
        <v>796</v>
      </c>
      <c r="AA33" s="61" t="s">
        <v>59</v>
      </c>
      <c r="AB33" s="113" t="s">
        <v>331</v>
      </c>
      <c r="AC33" s="61" t="s">
        <v>67</v>
      </c>
      <c r="AD33" s="68" t="s">
        <v>68</v>
      </c>
      <c r="AE33" s="121">
        <v>45036</v>
      </c>
      <c r="AF33" s="121">
        <v>45037</v>
      </c>
      <c r="AG33" s="124">
        <v>45078</v>
      </c>
      <c r="AH33" s="46" t="s">
        <v>249</v>
      </c>
      <c r="AI33" s="47"/>
      <c r="AJ33" s="47"/>
    </row>
    <row r="34" spans="1:36" s="30" customFormat="1" ht="24.75" customHeight="1">
      <c r="A34" s="248" t="s">
        <v>137</v>
      </c>
      <c r="B34" s="249"/>
      <c r="C34" s="249"/>
      <c r="D34" s="249"/>
      <c r="E34" s="249"/>
      <c r="F34" s="249"/>
      <c r="G34" s="250"/>
      <c r="H34" s="60"/>
      <c r="I34" s="99"/>
      <c r="J34" s="118"/>
      <c r="K34" s="69"/>
      <c r="L34" s="7"/>
      <c r="M34" s="104">
        <f>SUBTOTAL(9,M16:M33)</f>
        <v>668087.49660000007</v>
      </c>
      <c r="N34" s="104">
        <f>SUBTOTAL(9,N16:N33)</f>
        <v>801704.99592000002</v>
      </c>
      <c r="O34" s="11"/>
      <c r="P34" s="44"/>
      <c r="Q34" s="69"/>
      <c r="R34" s="12"/>
      <c r="S34" s="82"/>
      <c r="T34" s="29"/>
      <c r="U34" s="29"/>
      <c r="V34" s="45"/>
      <c r="W34" s="7"/>
      <c r="X34" s="65"/>
      <c r="Y34" s="75"/>
      <c r="Z34" s="74"/>
      <c r="AA34" s="62"/>
      <c r="AB34" s="77"/>
      <c r="AC34" s="62"/>
      <c r="AD34" s="44"/>
      <c r="AE34" s="82"/>
      <c r="AF34" s="82"/>
      <c r="AG34" s="11"/>
      <c r="AH34" s="11"/>
      <c r="AI34" s="29"/>
      <c r="AJ34" s="29"/>
    </row>
    <row r="35" spans="1:36" s="157" customFormat="1" ht="28.5" customHeight="1">
      <c r="A35" s="141" t="s">
        <v>62</v>
      </c>
      <c r="B35" s="142"/>
      <c r="C35" s="143"/>
      <c r="D35" s="143"/>
      <c r="E35" s="142"/>
      <c r="F35" s="144"/>
      <c r="G35" s="238"/>
      <c r="H35" s="152"/>
      <c r="I35" s="158"/>
      <c r="J35" s="146"/>
      <c r="K35" s="147"/>
      <c r="L35" s="148"/>
      <c r="M35" s="149"/>
      <c r="N35" s="149"/>
      <c r="O35" s="150"/>
      <c r="P35" s="159"/>
      <c r="Q35" s="148"/>
      <c r="R35" s="160"/>
      <c r="S35" s="161"/>
      <c r="T35" s="148"/>
      <c r="U35" s="148"/>
      <c r="V35" s="148"/>
      <c r="W35" s="148"/>
      <c r="X35" s="148"/>
      <c r="Y35" s="162"/>
      <c r="Z35" s="152"/>
      <c r="AA35" s="163"/>
      <c r="AB35" s="148"/>
      <c r="AC35" s="164"/>
      <c r="AD35" s="164"/>
      <c r="AE35" s="161"/>
      <c r="AF35" s="161"/>
      <c r="AG35" s="150"/>
      <c r="AH35" s="147"/>
      <c r="AI35" s="148"/>
      <c r="AJ35" s="148"/>
    </row>
    <row r="36" spans="1:36" s="214" customFormat="1" ht="107.25" customHeight="1">
      <c r="A36" s="33">
        <v>4</v>
      </c>
      <c r="B36" s="58">
        <v>2304</v>
      </c>
      <c r="C36" s="44" t="s">
        <v>127</v>
      </c>
      <c r="D36" s="7"/>
      <c r="E36" s="11" t="s">
        <v>201</v>
      </c>
      <c r="F36" s="10" t="s">
        <v>83</v>
      </c>
      <c r="G36" s="215" t="s">
        <v>251</v>
      </c>
      <c r="H36" s="113" t="s">
        <v>255</v>
      </c>
      <c r="I36" s="113" t="s">
        <v>256</v>
      </c>
      <c r="J36" s="217">
        <v>1</v>
      </c>
      <c r="K36" s="69" t="s">
        <v>231</v>
      </c>
      <c r="L36" s="119" t="s">
        <v>199</v>
      </c>
      <c r="M36" s="105">
        <v>118333.333</v>
      </c>
      <c r="N36" s="105">
        <f>M36*1.2</f>
        <v>141999.99959999998</v>
      </c>
      <c r="O36" s="11" t="s">
        <v>343</v>
      </c>
      <c r="P36" s="44" t="s">
        <v>127</v>
      </c>
      <c r="Q36" s="171" t="s">
        <v>225</v>
      </c>
      <c r="R36" s="115">
        <v>44985</v>
      </c>
      <c r="S36" s="84">
        <v>45012</v>
      </c>
      <c r="T36" s="69"/>
      <c r="U36" s="69"/>
      <c r="V36" s="73"/>
      <c r="W36" s="71"/>
      <c r="X36" s="73" t="str">
        <f>G36</f>
        <v>Поставка оргтехники</v>
      </c>
      <c r="Y36" s="209" t="s">
        <v>63</v>
      </c>
      <c r="Z36" s="78">
        <v>796</v>
      </c>
      <c r="AA36" s="62" t="s">
        <v>135</v>
      </c>
      <c r="AB36" s="33">
        <v>6</v>
      </c>
      <c r="AC36" s="62" t="s">
        <v>67</v>
      </c>
      <c r="AD36" s="44" t="s">
        <v>224</v>
      </c>
      <c r="AE36" s="84">
        <v>45023</v>
      </c>
      <c r="AF36" s="84">
        <v>45024</v>
      </c>
      <c r="AG36" s="84">
        <v>45066</v>
      </c>
      <c r="AH36" s="10" t="s">
        <v>249</v>
      </c>
      <c r="AI36" s="16"/>
      <c r="AJ36" s="212"/>
    </row>
    <row r="37" spans="1:36" ht="71.25" customHeight="1">
      <c r="A37" s="33">
        <v>4</v>
      </c>
      <c r="B37" s="58">
        <v>2304</v>
      </c>
      <c r="C37" s="44" t="s">
        <v>127</v>
      </c>
      <c r="D37" s="7"/>
      <c r="E37" s="11" t="s">
        <v>201</v>
      </c>
      <c r="F37" s="10" t="s">
        <v>84</v>
      </c>
      <c r="G37" s="169" t="s">
        <v>196</v>
      </c>
      <c r="H37" s="62" t="s">
        <v>142</v>
      </c>
      <c r="I37" s="44" t="s">
        <v>169</v>
      </c>
      <c r="J37" s="217">
        <v>1</v>
      </c>
      <c r="K37" s="69" t="s">
        <v>231</v>
      </c>
      <c r="L37" s="119" t="s">
        <v>199</v>
      </c>
      <c r="M37" s="105">
        <v>8500</v>
      </c>
      <c r="N37" s="105">
        <v>8500</v>
      </c>
      <c r="O37" s="11" t="s">
        <v>227</v>
      </c>
      <c r="P37" s="44" t="s">
        <v>127</v>
      </c>
      <c r="Q37" s="69" t="s">
        <v>66</v>
      </c>
      <c r="R37" s="115">
        <v>45260</v>
      </c>
      <c r="S37" s="84">
        <v>45290</v>
      </c>
      <c r="T37" s="69"/>
      <c r="U37" s="69"/>
      <c r="V37" s="73"/>
      <c r="W37" s="71"/>
      <c r="X37" s="73" t="str">
        <f t="shared" ref="X37:X39" si="4">G37</f>
        <v>Поставка неисключительных прав использования СБИС++ ЭО, ЮЛ, ОСНО, продление сертификата ЭЦП</v>
      </c>
      <c r="Y37" s="209" t="s">
        <v>63</v>
      </c>
      <c r="Z37" s="78">
        <v>796</v>
      </c>
      <c r="AA37" s="62" t="s">
        <v>135</v>
      </c>
      <c r="AB37" s="33">
        <v>1</v>
      </c>
      <c r="AC37" s="60">
        <v>89701000</v>
      </c>
      <c r="AD37" s="246" t="s">
        <v>136</v>
      </c>
      <c r="AE37" s="84">
        <v>45290</v>
      </c>
      <c r="AF37" s="84">
        <v>45290</v>
      </c>
      <c r="AG37" s="84">
        <v>45291</v>
      </c>
      <c r="AH37" s="10" t="s">
        <v>249</v>
      </c>
      <c r="AI37" s="16"/>
      <c r="AJ37" s="212" t="s">
        <v>250</v>
      </c>
    </row>
    <row r="38" spans="1:36" s="30" customFormat="1" ht="90" customHeight="1">
      <c r="A38" s="33">
        <v>4</v>
      </c>
      <c r="B38" s="58">
        <v>2304</v>
      </c>
      <c r="C38" s="44" t="s">
        <v>127</v>
      </c>
      <c r="D38" s="7"/>
      <c r="E38" s="11" t="s">
        <v>201</v>
      </c>
      <c r="F38" s="10" t="s">
        <v>85</v>
      </c>
      <c r="G38" s="169" t="s">
        <v>197</v>
      </c>
      <c r="H38" s="62" t="s">
        <v>142</v>
      </c>
      <c r="I38" s="44" t="s">
        <v>169</v>
      </c>
      <c r="J38" s="217">
        <v>1</v>
      </c>
      <c r="K38" s="69" t="s">
        <v>231</v>
      </c>
      <c r="L38" s="119" t="s">
        <v>199</v>
      </c>
      <c r="M38" s="105">
        <v>4770</v>
      </c>
      <c r="N38" s="105">
        <v>4770</v>
      </c>
      <c r="O38" s="11" t="s">
        <v>227</v>
      </c>
      <c r="P38" s="44" t="s">
        <v>127</v>
      </c>
      <c r="Q38" s="69" t="s">
        <v>66</v>
      </c>
      <c r="R38" s="115">
        <v>45199</v>
      </c>
      <c r="S38" s="84">
        <v>45229</v>
      </c>
      <c r="T38" s="69"/>
      <c r="U38" s="69"/>
      <c r="V38" s="73"/>
      <c r="W38" s="71"/>
      <c r="X38" s="73" t="str">
        <f t="shared" si="4"/>
        <v>Поставка неисключительных прав использования СБИС+электронные торги, продление сертификата ЭЦП</v>
      </c>
      <c r="Y38" s="209" t="s">
        <v>63</v>
      </c>
      <c r="Z38" s="78">
        <v>796</v>
      </c>
      <c r="AA38" s="62" t="s">
        <v>135</v>
      </c>
      <c r="AB38" s="33">
        <v>1</v>
      </c>
      <c r="AC38" s="60">
        <v>89701000</v>
      </c>
      <c r="AD38" s="246" t="s">
        <v>136</v>
      </c>
      <c r="AE38" s="84">
        <v>45230</v>
      </c>
      <c r="AF38" s="84">
        <v>45231</v>
      </c>
      <c r="AG38" s="84">
        <v>45260</v>
      </c>
      <c r="AH38" s="10" t="s">
        <v>249</v>
      </c>
      <c r="AI38" s="29"/>
      <c r="AJ38" s="213" t="s">
        <v>250</v>
      </c>
    </row>
    <row r="39" spans="1:36" s="30" customFormat="1" ht="84">
      <c r="A39" s="33">
        <v>4</v>
      </c>
      <c r="B39" s="58">
        <v>2304</v>
      </c>
      <c r="C39" s="44" t="s">
        <v>127</v>
      </c>
      <c r="D39" s="7"/>
      <c r="E39" s="11" t="s">
        <v>201</v>
      </c>
      <c r="F39" s="10" t="s">
        <v>86</v>
      </c>
      <c r="G39" s="169" t="s">
        <v>208</v>
      </c>
      <c r="H39" s="62" t="s">
        <v>142</v>
      </c>
      <c r="I39" s="44" t="s">
        <v>169</v>
      </c>
      <c r="J39" s="217">
        <v>1</v>
      </c>
      <c r="K39" s="69" t="s">
        <v>231</v>
      </c>
      <c r="L39" s="119" t="s">
        <v>199</v>
      </c>
      <c r="M39" s="105">
        <v>4560</v>
      </c>
      <c r="N39" s="105">
        <v>4560</v>
      </c>
      <c r="O39" s="11" t="s">
        <v>227</v>
      </c>
      <c r="P39" s="44" t="s">
        <v>127</v>
      </c>
      <c r="Q39" s="69" t="s">
        <v>66</v>
      </c>
      <c r="R39" s="116">
        <v>44937</v>
      </c>
      <c r="S39" s="84">
        <v>44969</v>
      </c>
      <c r="T39" s="69"/>
      <c r="U39" s="69"/>
      <c r="V39" s="73"/>
      <c r="W39" s="71"/>
      <c r="X39" s="73" t="str">
        <f t="shared" si="4"/>
        <v>Поставка Лицензии Антивируса Касперского</v>
      </c>
      <c r="Y39" s="209" t="s">
        <v>63</v>
      </c>
      <c r="Z39" s="78">
        <v>796</v>
      </c>
      <c r="AA39" s="62" t="s">
        <v>135</v>
      </c>
      <c r="AB39" s="33">
        <v>1</v>
      </c>
      <c r="AC39" s="62" t="s">
        <v>67</v>
      </c>
      <c r="AD39" s="44" t="s">
        <v>224</v>
      </c>
      <c r="AE39" s="84">
        <v>44989</v>
      </c>
      <c r="AF39" s="84">
        <v>44990</v>
      </c>
      <c r="AG39" s="84">
        <v>45021</v>
      </c>
      <c r="AH39" s="10" t="s">
        <v>249</v>
      </c>
      <c r="AI39" s="29"/>
      <c r="AJ39" s="213" t="s">
        <v>250</v>
      </c>
    </row>
    <row r="40" spans="1:36" s="30" customFormat="1" ht="36" customHeight="1">
      <c r="A40" s="255" t="s">
        <v>137</v>
      </c>
      <c r="B40" s="256"/>
      <c r="C40" s="256"/>
      <c r="D40" s="256"/>
      <c r="E40" s="256"/>
      <c r="F40" s="256"/>
      <c r="G40" s="257"/>
      <c r="H40" s="61"/>
      <c r="I40" s="100"/>
      <c r="J40" s="118"/>
      <c r="K40" s="51"/>
      <c r="L40" s="7"/>
      <c r="M40" s="104">
        <f>SUBTOTAL(9,M36:M39)</f>
        <v>136163.33299999998</v>
      </c>
      <c r="N40" s="104">
        <f>SUBTOTAL(9,N36:N39)</f>
        <v>159829.99959999998</v>
      </c>
      <c r="O40" s="11"/>
      <c r="P40" s="44"/>
      <c r="Q40" s="51"/>
      <c r="R40" s="12"/>
      <c r="S40" s="82"/>
      <c r="T40" s="51"/>
      <c r="U40" s="70"/>
      <c r="V40" s="72"/>
      <c r="W40" s="71"/>
      <c r="X40" s="59"/>
      <c r="Y40" s="75"/>
      <c r="Z40" s="78"/>
      <c r="AA40" s="62"/>
      <c r="AB40" s="57"/>
      <c r="AC40" s="80"/>
      <c r="AD40" s="80"/>
      <c r="AE40" s="82"/>
      <c r="AF40" s="82"/>
      <c r="AG40" s="11"/>
      <c r="AH40" s="11"/>
      <c r="AI40" s="29"/>
      <c r="AJ40" s="29"/>
    </row>
    <row r="41" spans="1:36" s="157" customFormat="1" ht="24" customHeight="1">
      <c r="A41" s="141" t="s">
        <v>244</v>
      </c>
      <c r="B41" s="142"/>
      <c r="C41" s="143"/>
      <c r="D41" s="143"/>
      <c r="E41" s="142"/>
      <c r="F41" s="144"/>
      <c r="G41" s="152"/>
      <c r="H41" s="152"/>
      <c r="I41" s="158"/>
      <c r="J41" s="146"/>
      <c r="K41" s="158"/>
      <c r="L41" s="159"/>
      <c r="M41" s="149"/>
      <c r="N41" s="149"/>
      <c r="O41" s="150"/>
      <c r="P41" s="148"/>
      <c r="Q41" s="186"/>
      <c r="R41" s="148"/>
      <c r="S41" s="151"/>
      <c r="T41" s="148"/>
      <c r="U41" s="148"/>
      <c r="V41" s="148"/>
      <c r="W41" s="148"/>
      <c r="X41" s="148"/>
      <c r="Y41" s="148"/>
      <c r="Z41" s="152"/>
      <c r="AA41" s="148"/>
      <c r="AB41" s="148"/>
      <c r="AC41" s="187"/>
      <c r="AD41" s="187"/>
      <c r="AE41" s="151"/>
      <c r="AF41" s="151"/>
      <c r="AG41" s="150"/>
      <c r="AH41" s="147"/>
      <c r="AI41" s="148"/>
      <c r="AJ41" s="148"/>
    </row>
    <row r="42" spans="1:36" s="30" customFormat="1" ht="69.75" customHeight="1">
      <c r="A42" s="57">
        <v>7</v>
      </c>
      <c r="B42" s="54">
        <v>2307</v>
      </c>
      <c r="C42" s="68" t="s">
        <v>127</v>
      </c>
      <c r="D42" s="17"/>
      <c r="E42" s="27" t="s">
        <v>116</v>
      </c>
      <c r="F42" s="46" t="s">
        <v>83</v>
      </c>
      <c r="G42" s="239" t="s">
        <v>74</v>
      </c>
      <c r="H42" s="80" t="s">
        <v>143</v>
      </c>
      <c r="I42" s="99" t="s">
        <v>170</v>
      </c>
      <c r="J42" s="217">
        <v>1</v>
      </c>
      <c r="K42" s="70" t="s">
        <v>231</v>
      </c>
      <c r="L42" s="68" t="s">
        <v>229</v>
      </c>
      <c r="M42" s="110">
        <v>50000</v>
      </c>
      <c r="N42" s="110">
        <f>M42*1.2</f>
        <v>60000</v>
      </c>
      <c r="O42" s="11" t="s">
        <v>227</v>
      </c>
      <c r="P42" s="68" t="s">
        <v>127</v>
      </c>
      <c r="Q42" s="70" t="s">
        <v>66</v>
      </c>
      <c r="R42" s="116">
        <v>45016</v>
      </c>
      <c r="S42" s="121">
        <v>45046</v>
      </c>
      <c r="T42" s="166"/>
      <c r="U42" s="166"/>
      <c r="V42" s="167"/>
      <c r="W42" s="17"/>
      <c r="X42" s="168" t="str">
        <f>G42</f>
        <v xml:space="preserve">Оказание услуг по огнезащитной обработке деревянных конструкций чердачных помещений </v>
      </c>
      <c r="Y42" s="68" t="s">
        <v>63</v>
      </c>
      <c r="Z42" s="123">
        <v>796</v>
      </c>
      <c r="AA42" s="61" t="s">
        <v>59</v>
      </c>
      <c r="AB42" s="57">
        <v>1</v>
      </c>
      <c r="AC42" s="61" t="s">
        <v>67</v>
      </c>
      <c r="AD42" s="68" t="s">
        <v>68</v>
      </c>
      <c r="AE42" s="121">
        <v>45047</v>
      </c>
      <c r="AF42" s="121">
        <v>45048</v>
      </c>
      <c r="AG42" s="124">
        <v>45077</v>
      </c>
      <c r="AH42" s="46" t="s">
        <v>249</v>
      </c>
      <c r="AI42" s="47"/>
      <c r="AJ42" s="47"/>
    </row>
    <row r="43" spans="1:36" s="6" customFormat="1" ht="72" customHeight="1">
      <c r="A43" s="57">
        <v>7</v>
      </c>
      <c r="B43" s="54">
        <v>2307</v>
      </c>
      <c r="C43" s="68" t="s">
        <v>127</v>
      </c>
      <c r="D43" s="17"/>
      <c r="E43" s="27" t="s">
        <v>116</v>
      </c>
      <c r="F43" s="46" t="s">
        <v>84</v>
      </c>
      <c r="G43" s="240" t="s">
        <v>324</v>
      </c>
      <c r="H43" s="80" t="s">
        <v>325</v>
      </c>
      <c r="I43" s="99" t="s">
        <v>326</v>
      </c>
      <c r="J43" s="189">
        <v>1</v>
      </c>
      <c r="K43" s="70" t="s">
        <v>231</v>
      </c>
      <c r="L43" s="170" t="s">
        <v>199</v>
      </c>
      <c r="M43" s="110">
        <v>1303800</v>
      </c>
      <c r="N43" s="110">
        <f>M43</f>
        <v>1303800</v>
      </c>
      <c r="O43" s="27" t="s">
        <v>228</v>
      </c>
      <c r="P43" s="68" t="s">
        <v>127</v>
      </c>
      <c r="Q43" s="171" t="s">
        <v>225</v>
      </c>
      <c r="R43" s="116">
        <v>45016</v>
      </c>
      <c r="S43" s="121">
        <v>45046</v>
      </c>
      <c r="T43" s="166"/>
      <c r="U43" s="166"/>
      <c r="V43" s="167"/>
      <c r="W43" s="17"/>
      <c r="X43" s="168" t="str">
        <f>G43</f>
        <v>Оказание услуг педагогического отряда по организации досугово-воспитательной работы с детьми в Детском оздоровительном лагере «Энергетик» в летний период 2023 года</v>
      </c>
      <c r="Y43" s="68" t="s">
        <v>63</v>
      </c>
      <c r="Z43" s="123">
        <v>796</v>
      </c>
      <c r="AA43" s="61" t="s">
        <v>59</v>
      </c>
      <c r="AB43" s="57">
        <v>1</v>
      </c>
      <c r="AC43" s="61" t="s">
        <v>67</v>
      </c>
      <c r="AD43" s="68" t="s">
        <v>68</v>
      </c>
      <c r="AE43" s="121">
        <v>45056</v>
      </c>
      <c r="AF43" s="121">
        <v>45078</v>
      </c>
      <c r="AG43" s="124">
        <v>45169</v>
      </c>
      <c r="AH43" s="46" t="s">
        <v>249</v>
      </c>
      <c r="AI43" s="47"/>
      <c r="AJ43" s="215" t="s">
        <v>277</v>
      </c>
    </row>
    <row r="44" spans="1:36" s="6" customFormat="1" ht="88.5" customHeight="1">
      <c r="A44" s="57">
        <v>7</v>
      </c>
      <c r="B44" s="54">
        <v>2307</v>
      </c>
      <c r="C44" s="68" t="s">
        <v>127</v>
      </c>
      <c r="D44" s="17"/>
      <c r="E44" s="27" t="s">
        <v>116</v>
      </c>
      <c r="F44" s="46" t="s">
        <v>85</v>
      </c>
      <c r="G44" s="169" t="s">
        <v>123</v>
      </c>
      <c r="H44" s="61" t="s">
        <v>144</v>
      </c>
      <c r="I44" s="70" t="s">
        <v>171</v>
      </c>
      <c r="J44" s="217">
        <v>2</v>
      </c>
      <c r="K44" s="70" t="s">
        <v>231</v>
      </c>
      <c r="L44" s="170" t="s">
        <v>199</v>
      </c>
      <c r="M44" s="110">
        <v>9576100</v>
      </c>
      <c r="N44" s="110">
        <f>M44</f>
        <v>9576100</v>
      </c>
      <c r="O44" s="197" t="s">
        <v>327</v>
      </c>
      <c r="P44" s="68" t="s">
        <v>127</v>
      </c>
      <c r="Q44" s="171" t="s">
        <v>225</v>
      </c>
      <c r="R44" s="116">
        <v>44985</v>
      </c>
      <c r="S44" s="121">
        <v>45012</v>
      </c>
      <c r="T44" s="166"/>
      <c r="U44" s="166"/>
      <c r="V44" s="167"/>
      <c r="W44" s="17"/>
      <c r="X44" s="168" t="str">
        <f t="shared" ref="X44:X58" si="5">G44</f>
        <v>Оказание услуг по организации питания в ДОЛ "Энергетик"</v>
      </c>
      <c r="Y44" s="68" t="s">
        <v>63</v>
      </c>
      <c r="Z44" s="123">
        <v>796</v>
      </c>
      <c r="AA44" s="61" t="s">
        <v>59</v>
      </c>
      <c r="AB44" s="57">
        <v>1</v>
      </c>
      <c r="AC44" s="61" t="s">
        <v>67</v>
      </c>
      <c r="AD44" s="68" t="s">
        <v>68</v>
      </c>
      <c r="AE44" s="121">
        <v>45023</v>
      </c>
      <c r="AF44" s="121">
        <v>45078</v>
      </c>
      <c r="AG44" s="124">
        <v>45169</v>
      </c>
      <c r="AH44" s="46" t="s">
        <v>249</v>
      </c>
      <c r="AI44" s="47"/>
      <c r="AJ44" s="167" t="s">
        <v>328</v>
      </c>
    </row>
    <row r="45" spans="1:36" s="6" customFormat="1" ht="62.25" customHeight="1">
      <c r="A45" s="57">
        <v>7</v>
      </c>
      <c r="B45" s="54">
        <v>2307</v>
      </c>
      <c r="C45" s="68" t="s">
        <v>127</v>
      </c>
      <c r="D45" s="17"/>
      <c r="E45" s="27" t="s">
        <v>116</v>
      </c>
      <c r="F45" s="46" t="s">
        <v>86</v>
      </c>
      <c r="G45" s="131" t="s">
        <v>282</v>
      </c>
      <c r="H45" s="63" t="s">
        <v>283</v>
      </c>
      <c r="I45" s="101" t="s">
        <v>284</v>
      </c>
      <c r="J45" s="217">
        <v>1</v>
      </c>
      <c r="K45" s="70" t="s">
        <v>231</v>
      </c>
      <c r="L45" s="170" t="s">
        <v>199</v>
      </c>
      <c r="M45" s="110">
        <v>248150</v>
      </c>
      <c r="N45" s="110">
        <v>248150</v>
      </c>
      <c r="O45" s="27" t="s">
        <v>228</v>
      </c>
      <c r="P45" s="68" t="s">
        <v>127</v>
      </c>
      <c r="Q45" s="171" t="s">
        <v>225</v>
      </c>
      <c r="R45" s="116">
        <v>44937</v>
      </c>
      <c r="S45" s="84">
        <v>44969</v>
      </c>
      <c r="T45" s="166"/>
      <c r="U45" s="166"/>
      <c r="V45" s="167"/>
      <c r="W45" s="17"/>
      <c r="X45" s="168" t="str">
        <f t="shared" si="5"/>
        <v>Оказание услуг по перевозке персонала АО "Социальная сфера-М"</v>
      </c>
      <c r="Y45" s="68" t="s">
        <v>63</v>
      </c>
      <c r="Z45" s="123">
        <v>796</v>
      </c>
      <c r="AA45" s="61" t="s">
        <v>59</v>
      </c>
      <c r="AB45" s="57">
        <v>1</v>
      </c>
      <c r="AC45" s="61" t="s">
        <v>67</v>
      </c>
      <c r="AD45" s="68" t="s">
        <v>68</v>
      </c>
      <c r="AE45" s="121">
        <v>44985</v>
      </c>
      <c r="AF45" s="121">
        <v>44986</v>
      </c>
      <c r="AG45" s="124">
        <v>45199</v>
      </c>
      <c r="AH45" s="46" t="s">
        <v>249</v>
      </c>
      <c r="AI45" s="47"/>
      <c r="AJ45" s="47"/>
    </row>
    <row r="46" spans="1:36" s="6" customFormat="1" ht="108.75" customHeight="1">
      <c r="A46" s="57">
        <v>7</v>
      </c>
      <c r="B46" s="54">
        <v>2307</v>
      </c>
      <c r="C46" s="68" t="s">
        <v>127</v>
      </c>
      <c r="D46" s="17"/>
      <c r="E46" s="27" t="s">
        <v>116</v>
      </c>
      <c r="F46" s="46" t="s">
        <v>87</v>
      </c>
      <c r="G46" s="241" t="s">
        <v>75</v>
      </c>
      <c r="H46" s="61" t="s">
        <v>145</v>
      </c>
      <c r="I46" s="68" t="s">
        <v>172</v>
      </c>
      <c r="J46" s="217">
        <v>1</v>
      </c>
      <c r="K46" s="70" t="s">
        <v>231</v>
      </c>
      <c r="L46" s="170" t="s">
        <v>199</v>
      </c>
      <c r="M46" s="110">
        <v>14166.665999999999</v>
      </c>
      <c r="N46" s="110">
        <f>M46*1.2</f>
        <v>16999.999199999998</v>
      </c>
      <c r="O46" s="27" t="s">
        <v>227</v>
      </c>
      <c r="P46" s="68" t="s">
        <v>127</v>
      </c>
      <c r="Q46" s="70" t="s">
        <v>66</v>
      </c>
      <c r="R46" s="116">
        <v>45017</v>
      </c>
      <c r="S46" s="121">
        <v>45047</v>
      </c>
      <c r="T46" s="172"/>
      <c r="U46" s="70"/>
      <c r="V46" s="173"/>
      <c r="W46" s="77"/>
      <c r="X46" s="168" t="str">
        <f t="shared" si="5"/>
        <v>Оказание услуг по водолазным работам</v>
      </c>
      <c r="Y46" s="68" t="s">
        <v>63</v>
      </c>
      <c r="Z46" s="123">
        <v>796</v>
      </c>
      <c r="AA46" s="61" t="s">
        <v>59</v>
      </c>
      <c r="AB46" s="57">
        <v>1</v>
      </c>
      <c r="AC46" s="61" t="s">
        <v>67</v>
      </c>
      <c r="AD46" s="68" t="s">
        <v>68</v>
      </c>
      <c r="AE46" s="121">
        <v>45056</v>
      </c>
      <c r="AF46" s="121">
        <v>45057</v>
      </c>
      <c r="AG46" s="124">
        <v>45078</v>
      </c>
      <c r="AH46" s="46" t="s">
        <v>249</v>
      </c>
      <c r="AI46" s="47"/>
      <c r="AJ46" s="47"/>
    </row>
    <row r="47" spans="1:36" s="6" customFormat="1" ht="95.25" customHeight="1">
      <c r="A47" s="57">
        <v>7</v>
      </c>
      <c r="B47" s="54">
        <v>2307</v>
      </c>
      <c r="C47" s="68" t="s">
        <v>127</v>
      </c>
      <c r="D47" s="17"/>
      <c r="E47" s="27" t="s">
        <v>116</v>
      </c>
      <c r="F47" s="46" t="s">
        <v>88</v>
      </c>
      <c r="G47" s="131" t="s">
        <v>211</v>
      </c>
      <c r="H47" s="25" t="s">
        <v>146</v>
      </c>
      <c r="I47" s="101" t="s">
        <v>173</v>
      </c>
      <c r="J47" s="217">
        <v>1</v>
      </c>
      <c r="K47" s="70" t="s">
        <v>231</v>
      </c>
      <c r="L47" s="170" t="s">
        <v>199</v>
      </c>
      <c r="M47" s="110">
        <v>49093.279999999999</v>
      </c>
      <c r="N47" s="110">
        <f t="shared" ref="N47:N51" si="6">M47*1.2</f>
        <v>58911.935999999994</v>
      </c>
      <c r="O47" s="27" t="s">
        <v>227</v>
      </c>
      <c r="P47" s="68" t="s">
        <v>127</v>
      </c>
      <c r="Q47" s="70" t="s">
        <v>66</v>
      </c>
      <c r="R47" s="116">
        <v>45016</v>
      </c>
      <c r="S47" s="121">
        <v>45046</v>
      </c>
      <c r="T47" s="70"/>
      <c r="U47" s="70"/>
      <c r="V47" s="173"/>
      <c r="W47" s="77"/>
      <c r="X47" s="168" t="str">
        <f t="shared" si="5"/>
        <v>Оказание услуг дератизации и дезинсекции, дезинфекции, лаврицидной обработки</v>
      </c>
      <c r="Y47" s="68" t="s">
        <v>63</v>
      </c>
      <c r="Z47" s="123">
        <v>796</v>
      </c>
      <c r="AA47" s="61" t="s">
        <v>59</v>
      </c>
      <c r="AB47" s="57">
        <v>1</v>
      </c>
      <c r="AC47" s="61" t="s">
        <v>67</v>
      </c>
      <c r="AD47" s="68" t="s">
        <v>68</v>
      </c>
      <c r="AE47" s="121">
        <v>45056</v>
      </c>
      <c r="AF47" s="121">
        <v>45057</v>
      </c>
      <c r="AG47" s="124">
        <v>45078</v>
      </c>
      <c r="AH47" s="46" t="s">
        <v>249</v>
      </c>
      <c r="AI47" s="47"/>
      <c r="AJ47" s="47"/>
    </row>
    <row r="48" spans="1:36" s="6" customFormat="1" ht="95.25" customHeight="1">
      <c r="A48" s="57">
        <v>7</v>
      </c>
      <c r="B48" s="54">
        <v>2307</v>
      </c>
      <c r="C48" s="68" t="s">
        <v>127</v>
      </c>
      <c r="D48" s="17"/>
      <c r="E48" s="27" t="s">
        <v>116</v>
      </c>
      <c r="F48" s="46" t="s">
        <v>89</v>
      </c>
      <c r="G48" s="131" t="s">
        <v>322</v>
      </c>
      <c r="H48" s="25" t="s">
        <v>146</v>
      </c>
      <c r="I48" s="101" t="s">
        <v>173</v>
      </c>
      <c r="J48" s="217">
        <v>1</v>
      </c>
      <c r="K48" s="70" t="s">
        <v>231</v>
      </c>
      <c r="L48" s="170" t="s">
        <v>199</v>
      </c>
      <c r="M48" s="110">
        <v>37359.25</v>
      </c>
      <c r="N48" s="110">
        <f t="shared" si="6"/>
        <v>44831.1</v>
      </c>
      <c r="O48" s="27" t="s">
        <v>227</v>
      </c>
      <c r="P48" s="68" t="s">
        <v>127</v>
      </c>
      <c r="Q48" s="70" t="s">
        <v>66</v>
      </c>
      <c r="R48" s="116">
        <v>45016</v>
      </c>
      <c r="S48" s="121">
        <v>45046</v>
      </c>
      <c r="T48" s="70"/>
      <c r="U48" s="70"/>
      <c r="V48" s="173"/>
      <c r="W48" s="77"/>
      <c r="X48" s="168" t="str">
        <f t="shared" si="5"/>
        <v>Оказание услуг по организации и проведению лабораторных исследований с гигиенической оценкой</v>
      </c>
      <c r="Y48" s="68" t="s">
        <v>63</v>
      </c>
      <c r="Z48" s="123">
        <v>796</v>
      </c>
      <c r="AA48" s="61" t="s">
        <v>59</v>
      </c>
      <c r="AB48" s="57">
        <v>1</v>
      </c>
      <c r="AC48" s="61" t="s">
        <v>67</v>
      </c>
      <c r="AD48" s="68" t="s">
        <v>68</v>
      </c>
      <c r="AE48" s="121">
        <v>45056</v>
      </c>
      <c r="AF48" s="121">
        <v>45057</v>
      </c>
      <c r="AG48" s="124">
        <v>45078</v>
      </c>
      <c r="AH48" s="46" t="s">
        <v>249</v>
      </c>
      <c r="AI48" s="47"/>
      <c r="AJ48" s="47"/>
    </row>
    <row r="49" spans="1:36" s="6" customFormat="1" ht="95.25" customHeight="1">
      <c r="A49" s="57">
        <v>7</v>
      </c>
      <c r="B49" s="54">
        <v>2307</v>
      </c>
      <c r="C49" s="68" t="s">
        <v>127</v>
      </c>
      <c r="D49" s="17"/>
      <c r="E49" s="27" t="s">
        <v>116</v>
      </c>
      <c r="F49" s="46" t="s">
        <v>90</v>
      </c>
      <c r="G49" s="131" t="s">
        <v>323</v>
      </c>
      <c r="H49" s="25" t="s">
        <v>146</v>
      </c>
      <c r="I49" s="101" t="s">
        <v>173</v>
      </c>
      <c r="J49" s="217">
        <v>1</v>
      </c>
      <c r="K49" s="70" t="s">
        <v>231</v>
      </c>
      <c r="L49" s="170" t="s">
        <v>199</v>
      </c>
      <c r="M49" s="110">
        <v>13047.48</v>
      </c>
      <c r="N49" s="110">
        <f t="shared" si="6"/>
        <v>15656.975999999999</v>
      </c>
      <c r="O49" s="27" t="s">
        <v>227</v>
      </c>
      <c r="P49" s="68" t="s">
        <v>127</v>
      </c>
      <c r="Q49" s="70" t="s">
        <v>66</v>
      </c>
      <c r="R49" s="116">
        <v>45016</v>
      </c>
      <c r="S49" s="121">
        <v>45046</v>
      </c>
      <c r="T49" s="70"/>
      <c r="U49" s="70"/>
      <c r="V49" s="173"/>
      <c r="W49" s="77"/>
      <c r="X49" s="168" t="str">
        <f t="shared" si="5"/>
        <v>Оказание услуг по санэпидэкспертизе водоема, используемого в рекреационных целях с оформлением заключения</v>
      </c>
      <c r="Y49" s="68" t="s">
        <v>63</v>
      </c>
      <c r="Z49" s="123">
        <v>796</v>
      </c>
      <c r="AA49" s="61" t="s">
        <v>59</v>
      </c>
      <c r="AB49" s="57">
        <v>1</v>
      </c>
      <c r="AC49" s="61" t="s">
        <v>67</v>
      </c>
      <c r="AD49" s="68" t="s">
        <v>68</v>
      </c>
      <c r="AE49" s="121">
        <v>45056</v>
      </c>
      <c r="AF49" s="121">
        <v>45057</v>
      </c>
      <c r="AG49" s="124">
        <v>45078</v>
      </c>
      <c r="AH49" s="46" t="s">
        <v>249</v>
      </c>
      <c r="AI49" s="47"/>
      <c r="AJ49" s="47"/>
    </row>
    <row r="50" spans="1:36" s="6" customFormat="1" ht="127.5" customHeight="1">
      <c r="A50" s="57">
        <v>7</v>
      </c>
      <c r="B50" s="54">
        <v>2307</v>
      </c>
      <c r="C50" s="68" t="s">
        <v>127</v>
      </c>
      <c r="D50" s="17"/>
      <c r="E50" s="27" t="s">
        <v>116</v>
      </c>
      <c r="F50" s="46" t="s">
        <v>91</v>
      </c>
      <c r="G50" s="131" t="s">
        <v>276</v>
      </c>
      <c r="H50" s="25" t="s">
        <v>147</v>
      </c>
      <c r="I50" s="101" t="s">
        <v>174</v>
      </c>
      <c r="J50" s="217">
        <v>1</v>
      </c>
      <c r="K50" s="70" t="s">
        <v>231</v>
      </c>
      <c r="L50" s="170" t="s">
        <v>199</v>
      </c>
      <c r="M50" s="110">
        <v>277365</v>
      </c>
      <c r="N50" s="110">
        <f t="shared" si="6"/>
        <v>332838</v>
      </c>
      <c r="O50" s="197" t="s">
        <v>228</v>
      </c>
      <c r="P50" s="68" t="s">
        <v>127</v>
      </c>
      <c r="Q50" s="171" t="s">
        <v>225</v>
      </c>
      <c r="R50" s="116">
        <v>44985</v>
      </c>
      <c r="S50" s="121">
        <v>45016</v>
      </c>
      <c r="T50" s="166"/>
      <c r="U50" s="166"/>
      <c r="V50" s="167"/>
      <c r="W50" s="17"/>
      <c r="X50" s="168" t="str">
        <f t="shared" si="5"/>
        <v>Оказание услуг по химчистке и стирке постельного белья</v>
      </c>
      <c r="Y50" s="68" t="s">
        <v>63</v>
      </c>
      <c r="Z50" s="123">
        <v>796</v>
      </c>
      <c r="AA50" s="61" t="s">
        <v>59</v>
      </c>
      <c r="AB50" s="57">
        <v>1</v>
      </c>
      <c r="AC50" s="61" t="s">
        <v>67</v>
      </c>
      <c r="AD50" s="68" t="s">
        <v>68</v>
      </c>
      <c r="AE50" s="121">
        <v>45026</v>
      </c>
      <c r="AF50" s="121">
        <v>45078</v>
      </c>
      <c r="AG50" s="124">
        <v>45169</v>
      </c>
      <c r="AH50" s="46" t="s">
        <v>249</v>
      </c>
      <c r="AI50" s="47"/>
      <c r="AJ50" s="47"/>
    </row>
    <row r="51" spans="1:36" s="6" customFormat="1" ht="117.75" customHeight="1">
      <c r="A51" s="57">
        <v>7</v>
      </c>
      <c r="B51" s="54">
        <v>2307</v>
      </c>
      <c r="C51" s="68" t="s">
        <v>127</v>
      </c>
      <c r="D51" s="17"/>
      <c r="E51" s="27" t="s">
        <v>116</v>
      </c>
      <c r="F51" s="46" t="s">
        <v>202</v>
      </c>
      <c r="G51" s="131" t="s">
        <v>124</v>
      </c>
      <c r="H51" s="25" t="s">
        <v>148</v>
      </c>
      <c r="I51" s="101" t="s">
        <v>175</v>
      </c>
      <c r="J51" s="217">
        <v>1</v>
      </c>
      <c r="K51" s="70" t="s">
        <v>231</v>
      </c>
      <c r="L51" s="170" t="s">
        <v>199</v>
      </c>
      <c r="M51" s="110">
        <v>195300</v>
      </c>
      <c r="N51" s="110">
        <f t="shared" si="6"/>
        <v>234360</v>
      </c>
      <c r="O51" s="197" t="s">
        <v>228</v>
      </c>
      <c r="P51" s="68" t="s">
        <v>127</v>
      </c>
      <c r="Q51" s="171" t="s">
        <v>225</v>
      </c>
      <c r="R51" s="116">
        <v>44958</v>
      </c>
      <c r="S51" s="121">
        <v>45016</v>
      </c>
      <c r="T51" s="166"/>
      <c r="U51" s="166"/>
      <c r="V51" s="167"/>
      <c r="W51" s="17"/>
      <c r="X51" s="168" t="str">
        <f t="shared" si="5"/>
        <v>Оказание транспортных услуг по перевозке детей</v>
      </c>
      <c r="Y51" s="68" t="s">
        <v>63</v>
      </c>
      <c r="Z51" s="123">
        <v>796</v>
      </c>
      <c r="AA51" s="61" t="s">
        <v>59</v>
      </c>
      <c r="AB51" s="57">
        <v>1</v>
      </c>
      <c r="AC51" s="61" t="s">
        <v>67</v>
      </c>
      <c r="AD51" s="68" t="s">
        <v>68</v>
      </c>
      <c r="AE51" s="121">
        <v>45036</v>
      </c>
      <c r="AF51" s="121">
        <v>45078</v>
      </c>
      <c r="AG51" s="124">
        <v>45169</v>
      </c>
      <c r="AH51" s="46" t="s">
        <v>249</v>
      </c>
      <c r="AI51" s="47"/>
      <c r="AJ51" s="47"/>
    </row>
    <row r="52" spans="1:36" s="6" customFormat="1" ht="103.5" customHeight="1">
      <c r="A52" s="57">
        <v>7</v>
      </c>
      <c r="B52" s="54">
        <v>2307</v>
      </c>
      <c r="C52" s="68" t="s">
        <v>127</v>
      </c>
      <c r="D52" s="17"/>
      <c r="E52" s="27" t="s">
        <v>116</v>
      </c>
      <c r="F52" s="46" t="s">
        <v>203</v>
      </c>
      <c r="G52" s="245" t="s">
        <v>213</v>
      </c>
      <c r="H52" s="25" t="s">
        <v>218</v>
      </c>
      <c r="I52" s="101" t="s">
        <v>217</v>
      </c>
      <c r="J52" s="217">
        <v>1</v>
      </c>
      <c r="K52" s="70" t="s">
        <v>231</v>
      </c>
      <c r="L52" s="170" t="s">
        <v>199</v>
      </c>
      <c r="M52" s="110">
        <v>9000</v>
      </c>
      <c r="N52" s="110">
        <f t="shared" ref="N52:N56" si="7">M52</f>
        <v>9000</v>
      </c>
      <c r="O52" s="27" t="s">
        <v>227</v>
      </c>
      <c r="P52" s="68" t="s">
        <v>127</v>
      </c>
      <c r="Q52" s="70" t="s">
        <v>66</v>
      </c>
      <c r="R52" s="116">
        <v>45016</v>
      </c>
      <c r="S52" s="121">
        <v>45046</v>
      </c>
      <c r="T52" s="70"/>
      <c r="U52" s="70"/>
      <c r="V52" s="59"/>
      <c r="W52" s="57"/>
      <c r="X52" s="168" t="str">
        <f t="shared" si="5"/>
        <v>Оказание услуг по реагированию на сообщения о срабатывании тревожной сигнализации на подключенных к пультам централизованного наблюдения объектах</v>
      </c>
      <c r="Y52" s="68" t="s">
        <v>63</v>
      </c>
      <c r="Z52" s="123">
        <v>796</v>
      </c>
      <c r="AA52" s="61" t="s">
        <v>59</v>
      </c>
      <c r="AB52" s="57">
        <v>1</v>
      </c>
      <c r="AC52" s="61" t="s">
        <v>67</v>
      </c>
      <c r="AD52" s="68" t="s">
        <v>68</v>
      </c>
      <c r="AE52" s="121">
        <v>45066</v>
      </c>
      <c r="AF52" s="121">
        <v>45078</v>
      </c>
      <c r="AG52" s="124">
        <v>45169</v>
      </c>
      <c r="AH52" s="46" t="s">
        <v>249</v>
      </c>
      <c r="AI52" s="47"/>
      <c r="AJ52" s="47"/>
    </row>
    <row r="53" spans="1:36" s="6" customFormat="1" ht="103.5" customHeight="1">
      <c r="A53" s="57">
        <v>7</v>
      </c>
      <c r="B53" s="54">
        <v>2307</v>
      </c>
      <c r="C53" s="68" t="s">
        <v>127</v>
      </c>
      <c r="D53" s="17"/>
      <c r="E53" s="27" t="s">
        <v>116</v>
      </c>
      <c r="F53" s="46" t="s">
        <v>204</v>
      </c>
      <c r="G53" s="131" t="s">
        <v>242</v>
      </c>
      <c r="H53" s="61" t="s">
        <v>141</v>
      </c>
      <c r="I53" s="102" t="s">
        <v>243</v>
      </c>
      <c r="J53" s="217">
        <v>1</v>
      </c>
      <c r="K53" s="70" t="s">
        <v>230</v>
      </c>
      <c r="L53" s="170" t="s">
        <v>199</v>
      </c>
      <c r="M53" s="110">
        <v>13333.333000000001</v>
      </c>
      <c r="N53" s="110">
        <f>M53*1.2</f>
        <v>15999.999599999999</v>
      </c>
      <c r="O53" s="27" t="s">
        <v>227</v>
      </c>
      <c r="P53" s="68" t="s">
        <v>127</v>
      </c>
      <c r="Q53" s="70" t="s">
        <v>66</v>
      </c>
      <c r="R53" s="116">
        <v>45017</v>
      </c>
      <c r="S53" s="121">
        <v>45047</v>
      </c>
      <c r="T53" s="70"/>
      <c r="U53" s="70"/>
      <c r="V53" s="59"/>
      <c r="W53" s="57"/>
      <c r="X53" s="168" t="str">
        <f t="shared" si="5"/>
        <v>Оказание услуг по перезарядке огнетушителей</v>
      </c>
      <c r="Y53" s="68" t="s">
        <v>63</v>
      </c>
      <c r="Z53" s="123">
        <v>796</v>
      </c>
      <c r="AA53" s="61" t="s">
        <v>59</v>
      </c>
      <c r="AB53" s="57">
        <v>1</v>
      </c>
      <c r="AC53" s="61" t="s">
        <v>67</v>
      </c>
      <c r="AD53" s="68" t="s">
        <v>68</v>
      </c>
      <c r="AE53" s="121">
        <v>45056</v>
      </c>
      <c r="AF53" s="121">
        <v>45057</v>
      </c>
      <c r="AG53" s="124">
        <v>45078</v>
      </c>
      <c r="AH53" s="46" t="s">
        <v>249</v>
      </c>
      <c r="AI53" s="47"/>
      <c r="AJ53" s="47"/>
    </row>
    <row r="54" spans="1:36" s="6" customFormat="1" ht="105" customHeight="1">
      <c r="A54" s="57">
        <v>7</v>
      </c>
      <c r="B54" s="54">
        <v>2307</v>
      </c>
      <c r="C54" s="68" t="s">
        <v>127</v>
      </c>
      <c r="D54" s="17"/>
      <c r="E54" s="27" t="s">
        <v>116</v>
      </c>
      <c r="F54" s="46" t="s">
        <v>102</v>
      </c>
      <c r="G54" s="131" t="s">
        <v>118</v>
      </c>
      <c r="H54" s="25" t="s">
        <v>149</v>
      </c>
      <c r="I54" s="101" t="s">
        <v>176</v>
      </c>
      <c r="J54" s="217">
        <v>1</v>
      </c>
      <c r="K54" s="70" t="s">
        <v>231</v>
      </c>
      <c r="L54" s="170" t="s">
        <v>199</v>
      </c>
      <c r="M54" s="110">
        <v>8700</v>
      </c>
      <c r="N54" s="110">
        <f t="shared" si="7"/>
        <v>8700</v>
      </c>
      <c r="O54" s="27" t="s">
        <v>227</v>
      </c>
      <c r="P54" s="68" t="s">
        <v>127</v>
      </c>
      <c r="Q54" s="70" t="s">
        <v>66</v>
      </c>
      <c r="R54" s="116">
        <v>45017</v>
      </c>
      <c r="S54" s="121">
        <v>45047</v>
      </c>
      <c r="T54" s="70"/>
      <c r="U54" s="70"/>
      <c r="V54" s="173"/>
      <c r="W54" s="77"/>
      <c r="X54" s="168" t="str">
        <f t="shared" si="5"/>
        <v>Оказание услуг по обучению инструктора по плаванию</v>
      </c>
      <c r="Y54" s="68" t="s">
        <v>63</v>
      </c>
      <c r="Z54" s="123">
        <v>796</v>
      </c>
      <c r="AA54" s="61" t="s">
        <v>59</v>
      </c>
      <c r="AB54" s="57">
        <v>1</v>
      </c>
      <c r="AC54" s="61" t="s">
        <v>67</v>
      </c>
      <c r="AD54" s="68" t="s">
        <v>68</v>
      </c>
      <c r="AE54" s="121">
        <v>45056</v>
      </c>
      <c r="AF54" s="121">
        <v>45057</v>
      </c>
      <c r="AG54" s="124">
        <v>45078</v>
      </c>
      <c r="AH54" s="46" t="s">
        <v>249</v>
      </c>
      <c r="AI54" s="47"/>
      <c r="AJ54" s="215" t="s">
        <v>277</v>
      </c>
    </row>
    <row r="55" spans="1:36" s="6" customFormat="1" ht="61.5" customHeight="1">
      <c r="A55" s="57">
        <v>7</v>
      </c>
      <c r="B55" s="54">
        <v>2307</v>
      </c>
      <c r="C55" s="68" t="s">
        <v>127</v>
      </c>
      <c r="D55" s="17"/>
      <c r="E55" s="27" t="s">
        <v>116</v>
      </c>
      <c r="F55" s="46" t="s">
        <v>103</v>
      </c>
      <c r="G55" s="131" t="s">
        <v>119</v>
      </c>
      <c r="H55" s="25" t="s">
        <v>149</v>
      </c>
      <c r="I55" s="101" t="s">
        <v>176</v>
      </c>
      <c r="J55" s="217">
        <v>1</v>
      </c>
      <c r="K55" s="70" t="s">
        <v>231</v>
      </c>
      <c r="L55" s="170" t="s">
        <v>199</v>
      </c>
      <c r="M55" s="110">
        <v>6000</v>
      </c>
      <c r="N55" s="110">
        <f t="shared" si="7"/>
        <v>6000</v>
      </c>
      <c r="O55" s="27" t="s">
        <v>227</v>
      </c>
      <c r="P55" s="68" t="s">
        <v>127</v>
      </c>
      <c r="Q55" s="70" t="s">
        <v>66</v>
      </c>
      <c r="R55" s="116">
        <v>44958</v>
      </c>
      <c r="S55" s="121">
        <v>44988</v>
      </c>
      <c r="T55" s="166"/>
      <c r="U55" s="166"/>
      <c r="V55" s="167"/>
      <c r="W55" s="17"/>
      <c r="X55" s="168" t="str">
        <f t="shared" si="5"/>
        <v>Оказание услуг по обучению электрика</v>
      </c>
      <c r="Y55" s="68" t="s">
        <v>63</v>
      </c>
      <c r="Z55" s="123">
        <v>796</v>
      </c>
      <c r="AA55" s="61" t="s">
        <v>59</v>
      </c>
      <c r="AB55" s="57">
        <v>1</v>
      </c>
      <c r="AC55" s="61" t="s">
        <v>67</v>
      </c>
      <c r="AD55" s="68" t="s">
        <v>68</v>
      </c>
      <c r="AE55" s="121">
        <v>45009</v>
      </c>
      <c r="AF55" s="121">
        <v>45010</v>
      </c>
      <c r="AG55" s="124">
        <v>45078</v>
      </c>
      <c r="AH55" s="46" t="s">
        <v>249</v>
      </c>
      <c r="AI55" s="47"/>
      <c r="AJ55" s="215" t="s">
        <v>277</v>
      </c>
    </row>
    <row r="56" spans="1:36" s="6" customFormat="1" ht="69" customHeight="1">
      <c r="A56" s="57">
        <v>7</v>
      </c>
      <c r="B56" s="54">
        <v>2307</v>
      </c>
      <c r="C56" s="68" t="s">
        <v>127</v>
      </c>
      <c r="D56" s="17"/>
      <c r="E56" s="27" t="s">
        <v>116</v>
      </c>
      <c r="F56" s="46" t="s">
        <v>104</v>
      </c>
      <c r="G56" s="131" t="s">
        <v>355</v>
      </c>
      <c r="H56" s="63" t="s">
        <v>149</v>
      </c>
      <c r="I56" s="101" t="s">
        <v>176</v>
      </c>
      <c r="J56" s="217">
        <v>1</v>
      </c>
      <c r="K56" s="70" t="s">
        <v>231</v>
      </c>
      <c r="L56" s="170" t="s">
        <v>199</v>
      </c>
      <c r="M56" s="110">
        <v>5000</v>
      </c>
      <c r="N56" s="110">
        <f t="shared" si="7"/>
        <v>5000</v>
      </c>
      <c r="O56" s="27" t="s">
        <v>227</v>
      </c>
      <c r="P56" s="68" t="s">
        <v>127</v>
      </c>
      <c r="Q56" s="70" t="s">
        <v>66</v>
      </c>
      <c r="R56" s="116">
        <v>44958</v>
      </c>
      <c r="S56" s="121">
        <v>44988</v>
      </c>
      <c r="T56" s="166"/>
      <c r="U56" s="166"/>
      <c r="V56" s="167"/>
      <c r="W56" s="17"/>
      <c r="X56" s="168" t="str">
        <f t="shared" si="5"/>
        <v>Оказание услуг по обучению персонала по охране труда и пожарной безопасности</v>
      </c>
      <c r="Y56" s="68" t="s">
        <v>63</v>
      </c>
      <c r="Z56" s="123">
        <v>796</v>
      </c>
      <c r="AA56" s="61" t="s">
        <v>59</v>
      </c>
      <c r="AB56" s="57">
        <v>1</v>
      </c>
      <c r="AC56" s="61" t="s">
        <v>67</v>
      </c>
      <c r="AD56" s="68" t="s">
        <v>68</v>
      </c>
      <c r="AE56" s="121">
        <v>45009</v>
      </c>
      <c r="AF56" s="121">
        <v>45010</v>
      </c>
      <c r="AG56" s="124">
        <v>45078</v>
      </c>
      <c r="AH56" s="46" t="s">
        <v>249</v>
      </c>
      <c r="AI56" s="47"/>
      <c r="AJ56" s="215" t="s">
        <v>277</v>
      </c>
    </row>
    <row r="57" spans="1:36" s="6" customFormat="1" ht="102.75" customHeight="1">
      <c r="A57" s="57">
        <v>7</v>
      </c>
      <c r="B57" s="54">
        <v>2307</v>
      </c>
      <c r="C57" s="68" t="s">
        <v>127</v>
      </c>
      <c r="D57" s="17"/>
      <c r="E57" s="27" t="s">
        <v>116</v>
      </c>
      <c r="F57" s="46" t="s">
        <v>105</v>
      </c>
      <c r="G57" s="131" t="s">
        <v>212</v>
      </c>
      <c r="H57" s="25" t="s">
        <v>152</v>
      </c>
      <c r="I57" s="101" t="s">
        <v>178</v>
      </c>
      <c r="J57" s="217">
        <v>1</v>
      </c>
      <c r="K57" s="70" t="s">
        <v>231</v>
      </c>
      <c r="L57" s="170" t="s">
        <v>199</v>
      </c>
      <c r="M57" s="110">
        <v>50645</v>
      </c>
      <c r="N57" s="110">
        <v>50645</v>
      </c>
      <c r="O57" s="27" t="s">
        <v>227</v>
      </c>
      <c r="P57" s="68" t="s">
        <v>127</v>
      </c>
      <c r="Q57" s="70" t="s">
        <v>66</v>
      </c>
      <c r="R57" s="116">
        <v>45017</v>
      </c>
      <c r="S57" s="121">
        <v>45047</v>
      </c>
      <c r="T57" s="172"/>
      <c r="U57" s="70"/>
      <c r="V57" s="173"/>
      <c r="W57" s="77"/>
      <c r="X57" s="168" t="str">
        <f t="shared" si="5"/>
        <v>Оказание услуг по вывозу и захоронению ТБО</v>
      </c>
      <c r="Y57" s="68" t="s">
        <v>63</v>
      </c>
      <c r="Z57" s="123">
        <v>796</v>
      </c>
      <c r="AA57" s="61" t="s">
        <v>59</v>
      </c>
      <c r="AB57" s="57">
        <v>1</v>
      </c>
      <c r="AC57" s="61" t="s">
        <v>67</v>
      </c>
      <c r="AD57" s="68" t="s">
        <v>68</v>
      </c>
      <c r="AE57" s="121">
        <v>45056</v>
      </c>
      <c r="AF57" s="121">
        <v>45078</v>
      </c>
      <c r="AG57" s="124">
        <v>45169</v>
      </c>
      <c r="AH57" s="46" t="s">
        <v>249</v>
      </c>
      <c r="AI57" s="47"/>
      <c r="AJ57" s="167" t="s">
        <v>321</v>
      </c>
    </row>
    <row r="58" spans="1:36" s="6" customFormat="1" ht="102.75" customHeight="1">
      <c r="A58" s="57">
        <v>7</v>
      </c>
      <c r="B58" s="54">
        <v>2307</v>
      </c>
      <c r="C58" s="68" t="s">
        <v>127</v>
      </c>
      <c r="D58" s="17"/>
      <c r="E58" s="27" t="s">
        <v>116</v>
      </c>
      <c r="F58" s="46" t="s">
        <v>339</v>
      </c>
      <c r="G58" s="131" t="s">
        <v>278</v>
      </c>
      <c r="H58" s="46" t="s">
        <v>279</v>
      </c>
      <c r="I58" s="67" t="s">
        <v>280</v>
      </c>
      <c r="J58" s="217">
        <v>1</v>
      </c>
      <c r="K58" s="70" t="s">
        <v>231</v>
      </c>
      <c r="L58" s="170" t="s">
        <v>199</v>
      </c>
      <c r="M58" s="110">
        <v>50000</v>
      </c>
      <c r="N58" s="110">
        <f>M58</f>
        <v>50000</v>
      </c>
      <c r="O58" s="27" t="s">
        <v>227</v>
      </c>
      <c r="P58" s="68" t="s">
        <v>127</v>
      </c>
      <c r="Q58" s="70" t="s">
        <v>66</v>
      </c>
      <c r="R58" s="116">
        <v>45000</v>
      </c>
      <c r="S58" s="121">
        <v>45017</v>
      </c>
      <c r="T58" s="70"/>
      <c r="U58" s="70"/>
      <c r="V58" s="173"/>
      <c r="W58" s="77"/>
      <c r="X58" s="168" t="str">
        <f t="shared" si="5"/>
        <v>Оказание услуг по проведению периодического медицинского осмотра</v>
      </c>
      <c r="Y58" s="68" t="s">
        <v>63</v>
      </c>
      <c r="Z58" s="123">
        <v>796</v>
      </c>
      <c r="AA58" s="61" t="s">
        <v>59</v>
      </c>
      <c r="AB58" s="57">
        <v>1</v>
      </c>
      <c r="AC58" s="61" t="s">
        <v>67</v>
      </c>
      <c r="AD58" s="68" t="s">
        <v>68</v>
      </c>
      <c r="AE58" s="121">
        <v>45031</v>
      </c>
      <c r="AF58" s="121">
        <v>45056</v>
      </c>
      <c r="AG58" s="124">
        <v>45169</v>
      </c>
      <c r="AH58" s="46" t="s">
        <v>249</v>
      </c>
      <c r="AI58" s="47"/>
      <c r="AJ58" s="167" t="s">
        <v>281</v>
      </c>
    </row>
    <row r="59" spans="1:36" s="6" customFormat="1" ht="32.25" customHeight="1">
      <c r="A59" s="102"/>
      <c r="B59" s="54"/>
      <c r="C59" s="68"/>
      <c r="D59" s="17"/>
      <c r="E59" s="27"/>
      <c r="F59" s="46"/>
      <c r="G59" s="174"/>
      <c r="H59" s="175"/>
      <c r="I59" s="176"/>
      <c r="J59" s="165"/>
      <c r="K59" s="70"/>
      <c r="L59" s="17"/>
      <c r="M59" s="177">
        <f>SUBTOTAL(9,M42:M58)</f>
        <v>11907060.009</v>
      </c>
      <c r="N59" s="177">
        <f>SUBTOTAL(9,N42:N58)</f>
        <v>12036993.0108</v>
      </c>
      <c r="O59" s="27"/>
      <c r="P59" s="68"/>
      <c r="Q59" s="70"/>
      <c r="R59" s="116"/>
      <c r="S59" s="121"/>
      <c r="T59" s="70"/>
      <c r="U59" s="70"/>
      <c r="V59" s="173"/>
      <c r="W59" s="77"/>
      <c r="X59" s="67"/>
      <c r="Y59" s="68"/>
      <c r="Z59" s="123"/>
      <c r="AA59" s="61"/>
      <c r="AB59" s="57"/>
      <c r="AC59" s="61"/>
      <c r="AD59" s="68"/>
      <c r="AE59" s="121"/>
      <c r="AF59" s="121"/>
      <c r="AG59" s="124"/>
      <c r="AH59" s="46"/>
      <c r="AI59" s="47"/>
      <c r="AJ59" s="47"/>
    </row>
    <row r="60" spans="1:36" s="6" customFormat="1" ht="120">
      <c r="A60" s="102">
        <v>7</v>
      </c>
      <c r="B60" s="54">
        <v>2307</v>
      </c>
      <c r="C60" s="68" t="s">
        <v>127</v>
      </c>
      <c r="D60" s="17"/>
      <c r="E60" s="27" t="s">
        <v>120</v>
      </c>
      <c r="F60" s="178" t="s">
        <v>232</v>
      </c>
      <c r="G60" s="131" t="s">
        <v>252</v>
      </c>
      <c r="H60" s="25" t="s">
        <v>294</v>
      </c>
      <c r="I60" s="101" t="s">
        <v>294</v>
      </c>
      <c r="J60" s="217">
        <v>1</v>
      </c>
      <c r="K60" s="70" t="s">
        <v>231</v>
      </c>
      <c r="L60" s="170" t="s">
        <v>199</v>
      </c>
      <c r="M60" s="105">
        <v>45833.33</v>
      </c>
      <c r="N60" s="105">
        <f t="shared" ref="N60:N63" si="8">M60*1.2</f>
        <v>54999.995999999999</v>
      </c>
      <c r="O60" s="27" t="s">
        <v>227</v>
      </c>
      <c r="P60" s="68" t="s">
        <v>127</v>
      </c>
      <c r="Q60" s="171" t="s">
        <v>225</v>
      </c>
      <c r="R60" s="116">
        <v>44986</v>
      </c>
      <c r="S60" s="121">
        <v>45017</v>
      </c>
      <c r="T60" s="47"/>
      <c r="U60" s="47"/>
      <c r="V60" s="122"/>
      <c r="W60" s="20"/>
      <c r="X60" s="67" t="str">
        <f>G60</f>
        <v>Поставка производственного и хозяйственного инвентаря</v>
      </c>
      <c r="Y60" s="101" t="s">
        <v>64</v>
      </c>
      <c r="Z60" s="123"/>
      <c r="AA60" s="61"/>
      <c r="AB60" s="57">
        <v>0</v>
      </c>
      <c r="AC60" s="61" t="s">
        <v>67</v>
      </c>
      <c r="AD60" s="68" t="s">
        <v>68</v>
      </c>
      <c r="AE60" s="121">
        <v>45036</v>
      </c>
      <c r="AF60" s="121">
        <v>45037</v>
      </c>
      <c r="AG60" s="124">
        <v>45078</v>
      </c>
      <c r="AH60" s="46" t="s">
        <v>249</v>
      </c>
      <c r="AI60" s="47"/>
      <c r="AJ60" s="47"/>
    </row>
    <row r="61" spans="1:36" s="6" customFormat="1" ht="120">
      <c r="A61" s="102">
        <v>7</v>
      </c>
      <c r="B61" s="54">
        <v>2307</v>
      </c>
      <c r="C61" s="68" t="s">
        <v>127</v>
      </c>
      <c r="D61" s="17"/>
      <c r="E61" s="27" t="s">
        <v>120</v>
      </c>
      <c r="F61" s="181" t="s">
        <v>340</v>
      </c>
      <c r="G61" s="241" t="s">
        <v>94</v>
      </c>
      <c r="H61" s="80" t="s">
        <v>158</v>
      </c>
      <c r="I61" s="101" t="s">
        <v>184</v>
      </c>
      <c r="J61" s="217">
        <v>1</v>
      </c>
      <c r="K61" s="70" t="s">
        <v>231</v>
      </c>
      <c r="L61" s="170" t="s">
        <v>199</v>
      </c>
      <c r="M61" s="110">
        <v>33333.332999999999</v>
      </c>
      <c r="N61" s="110">
        <f t="shared" si="8"/>
        <v>39999.999599999996</v>
      </c>
      <c r="O61" s="27" t="s">
        <v>227</v>
      </c>
      <c r="P61" s="68" t="s">
        <v>127</v>
      </c>
      <c r="Q61" s="171" t="s">
        <v>225</v>
      </c>
      <c r="R61" s="116">
        <v>44986</v>
      </c>
      <c r="S61" s="121">
        <v>45017</v>
      </c>
      <c r="T61" s="47"/>
      <c r="U61" s="47"/>
      <c r="V61" s="122"/>
      <c r="W61" s="20"/>
      <c r="X61" s="67" t="str">
        <f t="shared" ref="X61:X82" si="9">G61</f>
        <v>Поставка моющих средств</v>
      </c>
      <c r="Y61" s="101" t="s">
        <v>64</v>
      </c>
      <c r="Z61" s="182"/>
      <c r="AA61" s="61"/>
      <c r="AB61" s="57">
        <v>0</v>
      </c>
      <c r="AC61" s="61" t="s">
        <v>67</v>
      </c>
      <c r="AD61" s="68" t="s">
        <v>68</v>
      </c>
      <c r="AE61" s="121">
        <v>45036</v>
      </c>
      <c r="AF61" s="121">
        <v>45037</v>
      </c>
      <c r="AG61" s="124">
        <v>45078</v>
      </c>
      <c r="AH61" s="46" t="s">
        <v>249</v>
      </c>
      <c r="AI61" s="47"/>
      <c r="AJ61" s="47"/>
    </row>
    <row r="62" spans="1:36" s="6" customFormat="1" ht="120">
      <c r="A62" s="102">
        <v>7</v>
      </c>
      <c r="B62" s="54">
        <v>2307</v>
      </c>
      <c r="C62" s="68" t="s">
        <v>127</v>
      </c>
      <c r="D62" s="17"/>
      <c r="E62" s="27" t="s">
        <v>120</v>
      </c>
      <c r="F62" s="178" t="s">
        <v>341</v>
      </c>
      <c r="G62" s="242" t="s">
        <v>198</v>
      </c>
      <c r="H62" s="25" t="s">
        <v>155</v>
      </c>
      <c r="I62" s="101" t="s">
        <v>181</v>
      </c>
      <c r="J62" s="217">
        <v>1</v>
      </c>
      <c r="K62" s="70" t="s">
        <v>231</v>
      </c>
      <c r="L62" s="170" t="s">
        <v>199</v>
      </c>
      <c r="M62" s="110">
        <v>12500</v>
      </c>
      <c r="N62" s="110">
        <f t="shared" si="8"/>
        <v>15000</v>
      </c>
      <c r="O62" s="27" t="s">
        <v>227</v>
      </c>
      <c r="P62" s="68" t="s">
        <v>127</v>
      </c>
      <c r="Q62" s="171" t="s">
        <v>225</v>
      </c>
      <c r="R62" s="116">
        <v>44986</v>
      </c>
      <c r="S62" s="121">
        <v>45017</v>
      </c>
      <c r="T62" s="179"/>
      <c r="U62" s="179"/>
      <c r="V62" s="122"/>
      <c r="W62" s="180"/>
      <c r="X62" s="67" t="str">
        <f t="shared" si="9"/>
        <v>Поставка средств дезинфекции</v>
      </c>
      <c r="Y62" s="101" t="s">
        <v>64</v>
      </c>
      <c r="Z62" s="123"/>
      <c r="AA62" s="61"/>
      <c r="AB62" s="57">
        <v>0</v>
      </c>
      <c r="AC62" s="61" t="s">
        <v>67</v>
      </c>
      <c r="AD62" s="68" t="s">
        <v>68</v>
      </c>
      <c r="AE62" s="121">
        <v>45036</v>
      </c>
      <c r="AF62" s="121">
        <v>45037</v>
      </c>
      <c r="AG62" s="124">
        <v>45078</v>
      </c>
      <c r="AH62" s="46" t="s">
        <v>249</v>
      </c>
      <c r="AI62" s="47"/>
      <c r="AJ62" s="47"/>
    </row>
    <row r="63" spans="1:36" s="6" customFormat="1" ht="120">
      <c r="A63" s="102">
        <v>7</v>
      </c>
      <c r="B63" s="54">
        <v>2307</v>
      </c>
      <c r="C63" s="68" t="s">
        <v>127</v>
      </c>
      <c r="D63" s="17"/>
      <c r="E63" s="27" t="s">
        <v>120</v>
      </c>
      <c r="F63" s="178" t="s">
        <v>233</v>
      </c>
      <c r="G63" s="242" t="s">
        <v>95</v>
      </c>
      <c r="H63" s="25" t="s">
        <v>159</v>
      </c>
      <c r="I63" s="101" t="s">
        <v>185</v>
      </c>
      <c r="J63" s="217">
        <v>1</v>
      </c>
      <c r="K63" s="70" t="s">
        <v>231</v>
      </c>
      <c r="L63" s="170" t="s">
        <v>199</v>
      </c>
      <c r="M63" s="110">
        <v>20833.332999999999</v>
      </c>
      <c r="N63" s="110">
        <f t="shared" si="8"/>
        <v>24999.999599999999</v>
      </c>
      <c r="O63" s="27" t="s">
        <v>227</v>
      </c>
      <c r="P63" s="68" t="s">
        <v>127</v>
      </c>
      <c r="Q63" s="70" t="s">
        <v>66</v>
      </c>
      <c r="R63" s="116">
        <v>45017</v>
      </c>
      <c r="S63" s="121">
        <v>45047</v>
      </c>
      <c r="T63" s="47"/>
      <c r="U63" s="47"/>
      <c r="V63" s="122"/>
      <c r="W63" s="20"/>
      <c r="X63" s="67" t="str">
        <f t="shared" si="9"/>
        <v>Поставка спецодежды</v>
      </c>
      <c r="Y63" s="101" t="s">
        <v>64</v>
      </c>
      <c r="Z63" s="182">
        <v>839</v>
      </c>
      <c r="AA63" s="61" t="s">
        <v>121</v>
      </c>
      <c r="AB63" s="57">
        <v>5</v>
      </c>
      <c r="AC63" s="61" t="s">
        <v>67</v>
      </c>
      <c r="AD63" s="68" t="s">
        <v>68</v>
      </c>
      <c r="AE63" s="121">
        <v>45066</v>
      </c>
      <c r="AF63" s="121">
        <v>45067</v>
      </c>
      <c r="AG63" s="124">
        <v>45078</v>
      </c>
      <c r="AH63" s="46" t="s">
        <v>249</v>
      </c>
      <c r="AI63" s="47"/>
      <c r="AJ63" s="47"/>
    </row>
    <row r="64" spans="1:36" s="6" customFormat="1" ht="83.25" customHeight="1">
      <c r="A64" s="102">
        <v>7</v>
      </c>
      <c r="B64" s="54">
        <v>2307</v>
      </c>
      <c r="C64" s="68" t="s">
        <v>127</v>
      </c>
      <c r="D64" s="17"/>
      <c r="E64" s="27" t="s">
        <v>120</v>
      </c>
      <c r="F64" s="46" t="s">
        <v>234</v>
      </c>
      <c r="G64" s="242" t="s">
        <v>345</v>
      </c>
      <c r="H64" s="63" t="s">
        <v>346</v>
      </c>
      <c r="I64" s="76" t="s">
        <v>347</v>
      </c>
      <c r="J64" s="217">
        <v>1</v>
      </c>
      <c r="K64" s="70" t="s">
        <v>231</v>
      </c>
      <c r="L64" s="170" t="s">
        <v>199</v>
      </c>
      <c r="M64" s="110">
        <v>16666.666000000001</v>
      </c>
      <c r="N64" s="110">
        <f t="shared" ref="N64:N76" si="10">M64*1.2</f>
        <v>19999.999200000002</v>
      </c>
      <c r="O64" s="27" t="s">
        <v>227</v>
      </c>
      <c r="P64" s="68" t="s">
        <v>127</v>
      </c>
      <c r="Q64" s="171" t="s">
        <v>225</v>
      </c>
      <c r="R64" s="116">
        <v>44986</v>
      </c>
      <c r="S64" s="121">
        <v>45017</v>
      </c>
      <c r="T64" s="47"/>
      <c r="U64" s="47"/>
      <c r="V64" s="122"/>
      <c r="W64" s="17"/>
      <c r="X64" s="67" t="str">
        <f t="shared" si="9"/>
        <v>Поставка электроинструмента</v>
      </c>
      <c r="Y64" s="101" t="s">
        <v>64</v>
      </c>
      <c r="Z64" s="123">
        <v>796</v>
      </c>
      <c r="AA64" s="61" t="s">
        <v>59</v>
      </c>
      <c r="AB64" s="57">
        <v>2</v>
      </c>
      <c r="AC64" s="61" t="s">
        <v>67</v>
      </c>
      <c r="AD64" s="68" t="s">
        <v>68</v>
      </c>
      <c r="AE64" s="121">
        <v>45036</v>
      </c>
      <c r="AF64" s="121">
        <v>45037</v>
      </c>
      <c r="AG64" s="124">
        <v>45078</v>
      </c>
      <c r="AH64" s="46" t="s">
        <v>249</v>
      </c>
      <c r="AI64" s="47"/>
      <c r="AJ64" s="216"/>
    </row>
    <row r="65" spans="1:36" s="6" customFormat="1" ht="83.25" customHeight="1">
      <c r="A65" s="102">
        <v>7</v>
      </c>
      <c r="B65" s="54">
        <v>2307</v>
      </c>
      <c r="C65" s="68" t="s">
        <v>127</v>
      </c>
      <c r="D65" s="17"/>
      <c r="E65" s="11" t="s">
        <v>120</v>
      </c>
      <c r="F65" s="46" t="s">
        <v>235</v>
      </c>
      <c r="G65" s="242" t="s">
        <v>253</v>
      </c>
      <c r="H65" s="63" t="s">
        <v>259</v>
      </c>
      <c r="I65" s="101" t="s">
        <v>260</v>
      </c>
      <c r="J65" s="217">
        <v>1</v>
      </c>
      <c r="K65" s="70" t="s">
        <v>231</v>
      </c>
      <c r="L65" s="170" t="s">
        <v>199</v>
      </c>
      <c r="M65" s="110">
        <v>83325</v>
      </c>
      <c r="N65" s="105">
        <f t="shared" ref="N65" si="11">M65*1.2</f>
        <v>99990</v>
      </c>
      <c r="O65" s="27" t="s">
        <v>227</v>
      </c>
      <c r="P65" s="68" t="s">
        <v>127</v>
      </c>
      <c r="Q65" s="70" t="s">
        <v>66</v>
      </c>
      <c r="R65" s="116">
        <v>44986</v>
      </c>
      <c r="S65" s="121">
        <v>45017</v>
      </c>
      <c r="T65" s="47"/>
      <c r="U65" s="47"/>
      <c r="V65" s="122"/>
      <c r="W65" s="17"/>
      <c r="X65" s="67" t="str">
        <f t="shared" si="9"/>
        <v>Поставка шкафов для одежды</v>
      </c>
      <c r="Y65" s="101" t="s">
        <v>64</v>
      </c>
      <c r="Z65" s="123">
        <v>796</v>
      </c>
      <c r="AA65" s="61" t="s">
        <v>59</v>
      </c>
      <c r="AB65" s="57">
        <v>5</v>
      </c>
      <c r="AC65" s="61" t="s">
        <v>67</v>
      </c>
      <c r="AD65" s="68" t="s">
        <v>68</v>
      </c>
      <c r="AE65" s="121">
        <v>45036</v>
      </c>
      <c r="AF65" s="121">
        <v>45037</v>
      </c>
      <c r="AG65" s="124">
        <v>45078</v>
      </c>
      <c r="AH65" s="46" t="s">
        <v>249</v>
      </c>
      <c r="AI65" s="47"/>
      <c r="AJ65" s="216"/>
    </row>
    <row r="66" spans="1:36" s="6" customFormat="1" ht="83.25" customHeight="1">
      <c r="A66" s="102">
        <v>7</v>
      </c>
      <c r="B66" s="54">
        <v>2307</v>
      </c>
      <c r="C66" s="68" t="s">
        <v>127</v>
      </c>
      <c r="D66" s="17"/>
      <c r="E66" s="11" t="s">
        <v>120</v>
      </c>
      <c r="F66" s="46" t="s">
        <v>236</v>
      </c>
      <c r="G66" s="131" t="s">
        <v>254</v>
      </c>
      <c r="H66" s="63" t="s">
        <v>258</v>
      </c>
      <c r="I66" s="101" t="s">
        <v>257</v>
      </c>
      <c r="J66" s="217">
        <v>1</v>
      </c>
      <c r="K66" s="70" t="s">
        <v>231</v>
      </c>
      <c r="L66" s="170" t="s">
        <v>199</v>
      </c>
      <c r="M66" s="110">
        <v>58341.67</v>
      </c>
      <c r="N66" s="110">
        <f t="shared" si="10"/>
        <v>70010.004000000001</v>
      </c>
      <c r="O66" s="27" t="s">
        <v>227</v>
      </c>
      <c r="P66" s="68" t="s">
        <v>127</v>
      </c>
      <c r="Q66" s="171" t="s">
        <v>225</v>
      </c>
      <c r="R66" s="116">
        <v>44986</v>
      </c>
      <c r="S66" s="121">
        <v>45017</v>
      </c>
      <c r="T66" s="47"/>
      <c r="U66" s="47"/>
      <c r="V66" s="122"/>
      <c r="W66" s="17"/>
      <c r="X66" s="67" t="str">
        <f t="shared" si="9"/>
        <v>Поставка стульев ученических нерегелируемых</v>
      </c>
      <c r="Y66" s="101" t="s">
        <v>64</v>
      </c>
      <c r="Z66" s="123">
        <v>796</v>
      </c>
      <c r="AA66" s="61" t="s">
        <v>59</v>
      </c>
      <c r="AB66" s="57">
        <v>50</v>
      </c>
      <c r="AC66" s="61" t="s">
        <v>67</v>
      </c>
      <c r="AD66" s="68" t="s">
        <v>68</v>
      </c>
      <c r="AE66" s="121">
        <v>45036</v>
      </c>
      <c r="AF66" s="121">
        <v>45037</v>
      </c>
      <c r="AG66" s="124">
        <v>45078</v>
      </c>
      <c r="AH66" s="46" t="s">
        <v>249</v>
      </c>
      <c r="AI66" s="47"/>
      <c r="AJ66" s="216"/>
    </row>
    <row r="67" spans="1:36" s="6" customFormat="1" ht="120">
      <c r="A67" s="102">
        <v>7</v>
      </c>
      <c r="B67" s="54">
        <v>2307</v>
      </c>
      <c r="C67" s="68" t="s">
        <v>127</v>
      </c>
      <c r="D67" s="17"/>
      <c r="E67" s="27" t="s">
        <v>120</v>
      </c>
      <c r="F67" s="178" t="s">
        <v>106</v>
      </c>
      <c r="G67" s="242" t="s">
        <v>96</v>
      </c>
      <c r="H67" s="25" t="s">
        <v>160</v>
      </c>
      <c r="I67" s="101" t="s">
        <v>186</v>
      </c>
      <c r="J67" s="217">
        <v>1</v>
      </c>
      <c r="K67" s="70" t="s">
        <v>231</v>
      </c>
      <c r="L67" s="170" t="s">
        <v>199</v>
      </c>
      <c r="M67" s="110">
        <v>45833.332999999999</v>
      </c>
      <c r="N67" s="110">
        <f t="shared" si="10"/>
        <v>54999.999599999996</v>
      </c>
      <c r="O67" s="27" t="s">
        <v>227</v>
      </c>
      <c r="P67" s="68" t="s">
        <v>127</v>
      </c>
      <c r="Q67" s="171" t="s">
        <v>225</v>
      </c>
      <c r="R67" s="116">
        <v>44986</v>
      </c>
      <c r="S67" s="121">
        <v>45017</v>
      </c>
      <c r="T67" s="183"/>
      <c r="U67" s="183"/>
      <c r="V67" s="122"/>
      <c r="W67" s="20"/>
      <c r="X67" s="67" t="str">
        <f t="shared" si="9"/>
        <v>Поставка канцелярских принадлежностей</v>
      </c>
      <c r="Y67" s="101" t="s">
        <v>64</v>
      </c>
      <c r="Z67" s="25"/>
      <c r="AA67" s="61"/>
      <c r="AB67" s="113" t="s">
        <v>200</v>
      </c>
      <c r="AC67" s="61" t="s">
        <v>67</v>
      </c>
      <c r="AD67" s="68" t="s">
        <v>68</v>
      </c>
      <c r="AE67" s="121">
        <v>45036</v>
      </c>
      <c r="AF67" s="121">
        <v>45037</v>
      </c>
      <c r="AG67" s="124">
        <v>45078</v>
      </c>
      <c r="AH67" s="46" t="s">
        <v>249</v>
      </c>
      <c r="AI67" s="47"/>
      <c r="AJ67" s="47"/>
    </row>
    <row r="68" spans="1:36" s="6" customFormat="1" ht="120">
      <c r="A68" s="102">
        <v>7</v>
      </c>
      <c r="B68" s="54">
        <v>2307</v>
      </c>
      <c r="C68" s="68" t="s">
        <v>127</v>
      </c>
      <c r="D68" s="17"/>
      <c r="E68" s="27" t="s">
        <v>120</v>
      </c>
      <c r="F68" s="178" t="s">
        <v>107</v>
      </c>
      <c r="G68" s="242" t="s">
        <v>97</v>
      </c>
      <c r="H68" s="25" t="s">
        <v>161</v>
      </c>
      <c r="I68" s="101" t="s">
        <v>187</v>
      </c>
      <c r="J68" s="217">
        <v>1</v>
      </c>
      <c r="K68" s="70" t="s">
        <v>231</v>
      </c>
      <c r="L68" s="170" t="s">
        <v>199</v>
      </c>
      <c r="M68" s="110">
        <v>41666.665999999997</v>
      </c>
      <c r="N68" s="110">
        <f t="shared" si="10"/>
        <v>49999.999199999998</v>
      </c>
      <c r="O68" s="27" t="s">
        <v>227</v>
      </c>
      <c r="P68" s="68" t="s">
        <v>127</v>
      </c>
      <c r="Q68" s="70" t="s">
        <v>66</v>
      </c>
      <c r="R68" s="116">
        <v>44986</v>
      </c>
      <c r="S68" s="121">
        <v>45017</v>
      </c>
      <c r="T68" s="183"/>
      <c r="U68" s="183"/>
      <c r="V68" s="122"/>
      <c r="W68" s="20"/>
      <c r="X68" s="67" t="str">
        <f t="shared" si="9"/>
        <v>Поставка медикаментов</v>
      </c>
      <c r="Y68" s="101" t="s">
        <v>64</v>
      </c>
      <c r="Z68" s="25"/>
      <c r="AA68" s="61"/>
      <c r="AB68" s="113" t="s">
        <v>200</v>
      </c>
      <c r="AC68" s="61" t="s">
        <v>67</v>
      </c>
      <c r="AD68" s="68" t="s">
        <v>68</v>
      </c>
      <c r="AE68" s="121">
        <v>45036</v>
      </c>
      <c r="AF68" s="121">
        <v>45037</v>
      </c>
      <c r="AG68" s="124">
        <v>45078</v>
      </c>
      <c r="AH68" s="46" t="s">
        <v>249</v>
      </c>
      <c r="AI68" s="47"/>
      <c r="AJ68" s="47"/>
    </row>
    <row r="69" spans="1:36" s="6" customFormat="1" ht="120">
      <c r="A69" s="102">
        <v>7</v>
      </c>
      <c r="B69" s="54">
        <v>2307</v>
      </c>
      <c r="C69" s="68" t="s">
        <v>127</v>
      </c>
      <c r="D69" s="17"/>
      <c r="E69" s="27" t="s">
        <v>120</v>
      </c>
      <c r="F69" s="46" t="s">
        <v>108</v>
      </c>
      <c r="G69" s="242" t="s">
        <v>348</v>
      </c>
      <c r="H69" s="25" t="s">
        <v>219</v>
      </c>
      <c r="I69" s="101" t="s">
        <v>332</v>
      </c>
      <c r="J69" s="217">
        <v>1</v>
      </c>
      <c r="K69" s="70" t="s">
        <v>231</v>
      </c>
      <c r="L69" s="170" t="s">
        <v>199</v>
      </c>
      <c r="M69" s="110">
        <v>20000</v>
      </c>
      <c r="N69" s="110">
        <f t="shared" si="10"/>
        <v>24000</v>
      </c>
      <c r="O69" s="197" t="s">
        <v>227</v>
      </c>
      <c r="P69" s="68" t="s">
        <v>127</v>
      </c>
      <c r="Q69" s="171" t="s">
        <v>225</v>
      </c>
      <c r="R69" s="116">
        <v>45016</v>
      </c>
      <c r="S69" s="121">
        <v>45021</v>
      </c>
      <c r="T69" s="47"/>
      <c r="U69" s="47"/>
      <c r="V69" s="122"/>
      <c r="W69" s="17"/>
      <c r="X69" s="67" t="str">
        <f t="shared" si="9"/>
        <v xml:space="preserve">Поставка бытовой техники </v>
      </c>
      <c r="Y69" s="101" t="s">
        <v>64</v>
      </c>
      <c r="Z69" s="123">
        <v>796</v>
      </c>
      <c r="AA69" s="61" t="s">
        <v>59</v>
      </c>
      <c r="AB69" s="57">
        <v>4</v>
      </c>
      <c r="AC69" s="61" t="s">
        <v>67</v>
      </c>
      <c r="AD69" s="68" t="s">
        <v>68</v>
      </c>
      <c r="AE69" s="121">
        <v>45022</v>
      </c>
      <c r="AF69" s="121">
        <v>45023</v>
      </c>
      <c r="AG69" s="124">
        <v>45078</v>
      </c>
      <c r="AH69" s="46" t="s">
        <v>249</v>
      </c>
      <c r="AI69" s="47"/>
      <c r="AJ69" s="47"/>
    </row>
    <row r="70" spans="1:36" s="6" customFormat="1" ht="120">
      <c r="A70" s="102">
        <v>7</v>
      </c>
      <c r="B70" s="54">
        <v>2307</v>
      </c>
      <c r="C70" s="68" t="s">
        <v>127</v>
      </c>
      <c r="D70" s="17"/>
      <c r="E70" s="27" t="s">
        <v>120</v>
      </c>
      <c r="F70" s="46" t="s">
        <v>109</v>
      </c>
      <c r="G70" s="242" t="s">
        <v>261</v>
      </c>
      <c r="H70" s="25" t="s">
        <v>263</v>
      </c>
      <c r="I70" s="101" t="s">
        <v>262</v>
      </c>
      <c r="J70" s="217">
        <v>1</v>
      </c>
      <c r="K70" s="70" t="s">
        <v>231</v>
      </c>
      <c r="L70" s="170" t="s">
        <v>199</v>
      </c>
      <c r="M70" s="110">
        <v>41666.665999999997</v>
      </c>
      <c r="N70" s="110">
        <f t="shared" si="10"/>
        <v>49999.999199999998</v>
      </c>
      <c r="O70" s="27" t="s">
        <v>227</v>
      </c>
      <c r="P70" s="68" t="s">
        <v>127</v>
      </c>
      <c r="Q70" s="70" t="s">
        <v>66</v>
      </c>
      <c r="R70" s="116">
        <v>45017</v>
      </c>
      <c r="S70" s="121">
        <v>45047</v>
      </c>
      <c r="T70" s="47"/>
      <c r="U70" s="47"/>
      <c r="V70" s="122"/>
      <c r="W70" s="17"/>
      <c r="X70" s="67" t="str">
        <f t="shared" si="9"/>
        <v>Поставка камер видеонаблюдения</v>
      </c>
      <c r="Y70" s="101" t="s">
        <v>64</v>
      </c>
      <c r="Z70" s="123">
        <v>796</v>
      </c>
      <c r="AA70" s="61" t="s">
        <v>59</v>
      </c>
      <c r="AB70" s="57">
        <v>1</v>
      </c>
      <c r="AC70" s="61" t="s">
        <v>67</v>
      </c>
      <c r="AD70" s="68" t="s">
        <v>68</v>
      </c>
      <c r="AE70" s="121">
        <v>45066</v>
      </c>
      <c r="AF70" s="121">
        <v>45067</v>
      </c>
      <c r="AG70" s="124">
        <v>45078</v>
      </c>
      <c r="AH70" s="46" t="s">
        <v>249</v>
      </c>
      <c r="AI70" s="47"/>
      <c r="AJ70" s="47"/>
    </row>
    <row r="71" spans="1:36" s="6" customFormat="1" ht="120">
      <c r="A71" s="102">
        <v>7</v>
      </c>
      <c r="B71" s="54">
        <v>2307</v>
      </c>
      <c r="C71" s="68" t="s">
        <v>127</v>
      </c>
      <c r="D71" s="17"/>
      <c r="E71" s="27" t="s">
        <v>120</v>
      </c>
      <c r="F71" s="181" t="s">
        <v>205</v>
      </c>
      <c r="G71" s="241" t="s">
        <v>117</v>
      </c>
      <c r="H71" s="80" t="s">
        <v>163</v>
      </c>
      <c r="I71" s="99" t="s">
        <v>189</v>
      </c>
      <c r="J71" s="217">
        <v>1</v>
      </c>
      <c r="K71" s="70" t="s">
        <v>231</v>
      </c>
      <c r="L71" s="170" t="s">
        <v>199</v>
      </c>
      <c r="M71" s="110">
        <v>12500</v>
      </c>
      <c r="N71" s="110">
        <f t="shared" si="10"/>
        <v>15000</v>
      </c>
      <c r="O71" s="27" t="s">
        <v>227</v>
      </c>
      <c r="P71" s="68" t="s">
        <v>127</v>
      </c>
      <c r="Q71" s="70" t="s">
        <v>66</v>
      </c>
      <c r="R71" s="116">
        <v>44986</v>
      </c>
      <c r="S71" s="121">
        <v>45017</v>
      </c>
      <c r="T71" s="47"/>
      <c r="U71" s="47"/>
      <c r="V71" s="122"/>
      <c r="W71" s="20"/>
      <c r="X71" s="67" t="str">
        <f t="shared" si="9"/>
        <v>Поставка бланков путевок</v>
      </c>
      <c r="Y71" s="101" t="s">
        <v>64</v>
      </c>
      <c r="Z71" s="182">
        <v>796</v>
      </c>
      <c r="AA71" s="61" t="s">
        <v>59</v>
      </c>
      <c r="AB71" s="57">
        <v>665</v>
      </c>
      <c r="AC71" s="61" t="s">
        <v>67</v>
      </c>
      <c r="AD71" s="68" t="s">
        <v>68</v>
      </c>
      <c r="AE71" s="121">
        <v>45036</v>
      </c>
      <c r="AF71" s="121">
        <v>45037</v>
      </c>
      <c r="AG71" s="124">
        <v>45078</v>
      </c>
      <c r="AH71" s="46" t="s">
        <v>249</v>
      </c>
      <c r="AI71" s="47"/>
      <c r="AJ71" s="47"/>
    </row>
    <row r="72" spans="1:36" s="6" customFormat="1" ht="120">
      <c r="A72" s="102">
        <v>7</v>
      </c>
      <c r="B72" s="54">
        <v>2307</v>
      </c>
      <c r="C72" s="68" t="s">
        <v>127</v>
      </c>
      <c r="D72" s="17"/>
      <c r="E72" s="27" t="s">
        <v>120</v>
      </c>
      <c r="F72" s="181" t="s">
        <v>110</v>
      </c>
      <c r="G72" s="243" t="s">
        <v>295</v>
      </c>
      <c r="H72" s="61" t="s">
        <v>296</v>
      </c>
      <c r="I72" s="61" t="s">
        <v>296</v>
      </c>
      <c r="J72" s="217">
        <v>1</v>
      </c>
      <c r="K72" s="70" t="s">
        <v>231</v>
      </c>
      <c r="L72" s="170" t="s">
        <v>199</v>
      </c>
      <c r="M72" s="110">
        <v>9166.6659999999993</v>
      </c>
      <c r="N72" s="110">
        <f t="shared" si="10"/>
        <v>10999.999199999998</v>
      </c>
      <c r="O72" s="27" t="s">
        <v>227</v>
      </c>
      <c r="P72" s="68" t="s">
        <v>127</v>
      </c>
      <c r="Q72" s="70" t="s">
        <v>66</v>
      </c>
      <c r="R72" s="116">
        <v>45017</v>
      </c>
      <c r="S72" s="121">
        <v>45047</v>
      </c>
      <c r="T72" s="47"/>
      <c r="U72" s="47"/>
      <c r="V72" s="122"/>
      <c r="W72" s="20"/>
      <c r="X72" s="67" t="str">
        <f t="shared" si="9"/>
        <v>Поставка пожарного инвентаря</v>
      </c>
      <c r="Y72" s="101" t="s">
        <v>64</v>
      </c>
      <c r="Z72" s="182"/>
      <c r="AA72" s="61"/>
      <c r="AB72" s="57">
        <v>0</v>
      </c>
      <c r="AC72" s="61" t="s">
        <v>67</v>
      </c>
      <c r="AD72" s="68" t="s">
        <v>68</v>
      </c>
      <c r="AE72" s="121">
        <v>45066</v>
      </c>
      <c r="AF72" s="121">
        <v>45067</v>
      </c>
      <c r="AG72" s="124">
        <v>45078</v>
      </c>
      <c r="AH72" s="46" t="s">
        <v>249</v>
      </c>
      <c r="AI72" s="47"/>
      <c r="AJ72" s="47"/>
    </row>
    <row r="73" spans="1:36" s="6" customFormat="1" ht="120">
      <c r="A73" s="102">
        <v>7</v>
      </c>
      <c r="B73" s="54">
        <v>2307</v>
      </c>
      <c r="C73" s="68" t="s">
        <v>127</v>
      </c>
      <c r="D73" s="17"/>
      <c r="E73" s="27" t="s">
        <v>120</v>
      </c>
      <c r="F73" s="178" t="s">
        <v>226</v>
      </c>
      <c r="G73" s="242" t="s">
        <v>92</v>
      </c>
      <c r="H73" s="25" t="s">
        <v>162</v>
      </c>
      <c r="I73" s="101" t="s">
        <v>188</v>
      </c>
      <c r="J73" s="217">
        <v>1</v>
      </c>
      <c r="K73" s="70" t="s">
        <v>231</v>
      </c>
      <c r="L73" s="170" t="s">
        <v>199</v>
      </c>
      <c r="M73" s="110">
        <v>82916.665999999997</v>
      </c>
      <c r="N73" s="110">
        <f t="shared" si="10"/>
        <v>99499.999199999991</v>
      </c>
      <c r="O73" s="27" t="s">
        <v>227</v>
      </c>
      <c r="P73" s="68" t="s">
        <v>127</v>
      </c>
      <c r="Q73" s="171" t="s">
        <v>225</v>
      </c>
      <c r="R73" s="116">
        <v>45046</v>
      </c>
      <c r="S73" s="121">
        <v>45047</v>
      </c>
      <c r="T73" s="47"/>
      <c r="U73" s="47"/>
      <c r="V73" s="122"/>
      <c r="W73" s="20"/>
      <c r="X73" s="67" t="str">
        <f t="shared" si="9"/>
        <v>Поставка посуды</v>
      </c>
      <c r="Y73" s="101" t="s">
        <v>64</v>
      </c>
      <c r="Z73" s="25"/>
      <c r="AA73" s="61"/>
      <c r="AB73" s="113" t="s">
        <v>200</v>
      </c>
      <c r="AC73" s="61" t="s">
        <v>67</v>
      </c>
      <c r="AD73" s="68" t="s">
        <v>68</v>
      </c>
      <c r="AE73" s="121">
        <v>45066</v>
      </c>
      <c r="AF73" s="121">
        <v>45067</v>
      </c>
      <c r="AG73" s="124">
        <v>45078</v>
      </c>
      <c r="AH73" s="46" t="s">
        <v>249</v>
      </c>
      <c r="AI73" s="47"/>
      <c r="AJ73" s="47"/>
    </row>
    <row r="74" spans="1:36" s="6" customFormat="1" ht="120">
      <c r="A74" s="102">
        <v>7</v>
      </c>
      <c r="B74" s="54">
        <v>2307</v>
      </c>
      <c r="C74" s="68" t="s">
        <v>127</v>
      </c>
      <c r="D74" s="17"/>
      <c r="E74" s="27" t="s">
        <v>120</v>
      </c>
      <c r="F74" s="181" t="s">
        <v>111</v>
      </c>
      <c r="G74" s="241" t="s">
        <v>98</v>
      </c>
      <c r="H74" s="80" t="s">
        <v>190</v>
      </c>
      <c r="I74" s="99" t="s">
        <v>297</v>
      </c>
      <c r="J74" s="217">
        <v>1</v>
      </c>
      <c r="K74" s="70" t="s">
        <v>231</v>
      </c>
      <c r="L74" s="170" t="s">
        <v>199</v>
      </c>
      <c r="M74" s="110">
        <v>33333.332999999999</v>
      </c>
      <c r="N74" s="110">
        <f t="shared" si="10"/>
        <v>39999.999599999996</v>
      </c>
      <c r="O74" s="27" t="s">
        <v>227</v>
      </c>
      <c r="P74" s="68" t="s">
        <v>127</v>
      </c>
      <c r="Q74" s="70" t="s">
        <v>66</v>
      </c>
      <c r="R74" s="116">
        <v>45046</v>
      </c>
      <c r="S74" s="121">
        <v>45047</v>
      </c>
      <c r="T74" s="183"/>
      <c r="U74" s="183"/>
      <c r="V74" s="122"/>
      <c r="W74" s="20"/>
      <c r="X74" s="67" t="str">
        <f t="shared" si="9"/>
        <v>Поставка спортинвентаря</v>
      </c>
      <c r="Y74" s="101" t="s">
        <v>64</v>
      </c>
      <c r="Z74" s="182"/>
      <c r="AA74" s="61"/>
      <c r="AB74" s="113" t="s">
        <v>200</v>
      </c>
      <c r="AC74" s="61" t="s">
        <v>67</v>
      </c>
      <c r="AD74" s="68" t="s">
        <v>68</v>
      </c>
      <c r="AE74" s="121">
        <v>45066</v>
      </c>
      <c r="AF74" s="121">
        <v>45067</v>
      </c>
      <c r="AG74" s="124">
        <v>45078</v>
      </c>
      <c r="AH74" s="46" t="s">
        <v>249</v>
      </c>
      <c r="AI74" s="47"/>
      <c r="AJ74" s="47"/>
    </row>
    <row r="75" spans="1:36" s="6" customFormat="1" ht="120">
      <c r="A75" s="102">
        <v>7</v>
      </c>
      <c r="B75" s="54">
        <v>2307</v>
      </c>
      <c r="C75" s="68" t="s">
        <v>127</v>
      </c>
      <c r="D75" s="17"/>
      <c r="E75" s="27" t="s">
        <v>120</v>
      </c>
      <c r="F75" s="46" t="s">
        <v>206</v>
      </c>
      <c r="G75" s="169" t="s">
        <v>264</v>
      </c>
      <c r="H75" s="61" t="s">
        <v>164</v>
      </c>
      <c r="I75" s="68" t="s">
        <v>191</v>
      </c>
      <c r="J75" s="217">
        <v>1</v>
      </c>
      <c r="K75" s="70" t="s">
        <v>231</v>
      </c>
      <c r="L75" s="170" t="s">
        <v>199</v>
      </c>
      <c r="M75" s="110">
        <v>41666.665999999997</v>
      </c>
      <c r="N75" s="110">
        <f t="shared" si="10"/>
        <v>49999.999199999998</v>
      </c>
      <c r="O75" s="197" t="s">
        <v>227</v>
      </c>
      <c r="P75" s="68" t="s">
        <v>127</v>
      </c>
      <c r="Q75" s="70" t="s">
        <v>66</v>
      </c>
      <c r="R75" s="116">
        <v>45046</v>
      </c>
      <c r="S75" s="121">
        <v>45047</v>
      </c>
      <c r="T75" s="47"/>
      <c r="U75" s="47"/>
      <c r="V75" s="122"/>
      <c r="W75" s="20"/>
      <c r="X75" s="67" t="str">
        <f t="shared" si="9"/>
        <v>Поставка материалов для проведения культурно-массовых мероприятий</v>
      </c>
      <c r="Y75" s="101" t="s">
        <v>64</v>
      </c>
      <c r="Z75" s="182"/>
      <c r="AA75" s="61"/>
      <c r="AB75" s="113" t="s">
        <v>200</v>
      </c>
      <c r="AC75" s="61" t="s">
        <v>67</v>
      </c>
      <c r="AD75" s="68" t="s">
        <v>68</v>
      </c>
      <c r="AE75" s="121">
        <v>45066</v>
      </c>
      <c r="AF75" s="121">
        <v>45067</v>
      </c>
      <c r="AG75" s="124">
        <v>45078</v>
      </c>
      <c r="AH75" s="46" t="s">
        <v>249</v>
      </c>
      <c r="AI75" s="47"/>
      <c r="AJ75" s="47"/>
    </row>
    <row r="76" spans="1:36" s="6" customFormat="1" ht="49.5" customHeight="1">
      <c r="A76" s="102">
        <v>7</v>
      </c>
      <c r="B76" s="54">
        <v>2307</v>
      </c>
      <c r="C76" s="68" t="s">
        <v>127</v>
      </c>
      <c r="D76" s="17"/>
      <c r="E76" s="27" t="s">
        <v>120</v>
      </c>
      <c r="F76" s="178" t="s">
        <v>354</v>
      </c>
      <c r="G76" s="242" t="s">
        <v>349</v>
      </c>
      <c r="H76" s="25" t="s">
        <v>350</v>
      </c>
      <c r="I76" s="101" t="s">
        <v>351</v>
      </c>
      <c r="J76" s="217">
        <v>1</v>
      </c>
      <c r="K76" s="70" t="s">
        <v>231</v>
      </c>
      <c r="L76" s="170" t="s">
        <v>199</v>
      </c>
      <c r="M76" s="110">
        <v>35000</v>
      </c>
      <c r="N76" s="110">
        <f t="shared" si="10"/>
        <v>42000</v>
      </c>
      <c r="O76" s="27" t="s">
        <v>227</v>
      </c>
      <c r="P76" s="68" t="s">
        <v>127</v>
      </c>
      <c r="Q76" s="171" t="s">
        <v>225</v>
      </c>
      <c r="R76" s="116">
        <v>45046</v>
      </c>
      <c r="S76" s="121">
        <v>45047</v>
      </c>
      <c r="T76" s="179"/>
      <c r="U76" s="179"/>
      <c r="V76" s="122"/>
      <c r="W76" s="180"/>
      <c r="X76" s="67" t="str">
        <f t="shared" si="9"/>
        <v>Поставка вешалок, зеркал</v>
      </c>
      <c r="Y76" s="101" t="s">
        <v>64</v>
      </c>
      <c r="Z76" s="123">
        <v>796</v>
      </c>
      <c r="AA76" s="61" t="s">
        <v>59</v>
      </c>
      <c r="AB76" s="57">
        <v>12</v>
      </c>
      <c r="AC76" s="61" t="s">
        <v>67</v>
      </c>
      <c r="AD76" s="68" t="s">
        <v>68</v>
      </c>
      <c r="AE76" s="121">
        <v>45066</v>
      </c>
      <c r="AF76" s="121">
        <v>45067</v>
      </c>
      <c r="AG76" s="124">
        <v>45078</v>
      </c>
      <c r="AH76" s="46" t="s">
        <v>249</v>
      </c>
      <c r="AI76" s="47"/>
      <c r="AJ76" s="47"/>
    </row>
    <row r="77" spans="1:36" s="6" customFormat="1" ht="69.75" customHeight="1">
      <c r="A77" s="102">
        <v>7</v>
      </c>
      <c r="B77" s="54">
        <v>2307</v>
      </c>
      <c r="C77" s="68" t="s">
        <v>127</v>
      </c>
      <c r="D77" s="17"/>
      <c r="E77" s="27" t="s">
        <v>120</v>
      </c>
      <c r="F77" s="46" t="s">
        <v>342</v>
      </c>
      <c r="G77" s="131" t="s">
        <v>221</v>
      </c>
      <c r="H77" s="25" t="s">
        <v>219</v>
      </c>
      <c r="I77" s="101" t="s">
        <v>298</v>
      </c>
      <c r="J77" s="217">
        <v>1</v>
      </c>
      <c r="K77" s="70" t="s">
        <v>231</v>
      </c>
      <c r="L77" s="170" t="s">
        <v>199</v>
      </c>
      <c r="M77" s="105">
        <v>12500</v>
      </c>
      <c r="N77" s="105">
        <f t="shared" ref="N77" si="12">M77*1.2</f>
        <v>15000</v>
      </c>
      <c r="O77" s="27" t="s">
        <v>227</v>
      </c>
      <c r="P77" s="68" t="s">
        <v>127</v>
      </c>
      <c r="Q77" s="70" t="s">
        <v>66</v>
      </c>
      <c r="R77" s="116">
        <v>44986</v>
      </c>
      <c r="S77" s="121">
        <v>45017</v>
      </c>
      <c r="T77" s="47"/>
      <c r="U77" s="47"/>
      <c r="V77" s="122"/>
      <c r="W77" s="20"/>
      <c r="X77" s="67" t="str">
        <f t="shared" si="9"/>
        <v>Поставка трубчатых электронагревателей</v>
      </c>
      <c r="Y77" s="101" t="s">
        <v>64</v>
      </c>
      <c r="Z77" s="80"/>
      <c r="AA77" s="61"/>
      <c r="AB77" s="113" t="s">
        <v>200</v>
      </c>
      <c r="AC77" s="61" t="s">
        <v>67</v>
      </c>
      <c r="AD77" s="68" t="s">
        <v>68</v>
      </c>
      <c r="AE77" s="121">
        <v>45036</v>
      </c>
      <c r="AF77" s="121">
        <v>45037</v>
      </c>
      <c r="AG77" s="124">
        <v>45078</v>
      </c>
      <c r="AH77" s="46" t="s">
        <v>249</v>
      </c>
      <c r="AI77" s="47"/>
      <c r="AJ77" s="47"/>
    </row>
    <row r="78" spans="1:36" s="6" customFormat="1" ht="120">
      <c r="A78" s="102">
        <v>7</v>
      </c>
      <c r="B78" s="54">
        <v>2307</v>
      </c>
      <c r="C78" s="68" t="s">
        <v>127</v>
      </c>
      <c r="D78" s="17"/>
      <c r="E78" s="27" t="s">
        <v>120</v>
      </c>
      <c r="F78" s="178" t="s">
        <v>112</v>
      </c>
      <c r="G78" s="242" t="s">
        <v>115</v>
      </c>
      <c r="H78" s="25" t="s">
        <v>154</v>
      </c>
      <c r="I78" s="101" t="s">
        <v>180</v>
      </c>
      <c r="J78" s="217">
        <v>1</v>
      </c>
      <c r="K78" s="70" t="s">
        <v>231</v>
      </c>
      <c r="L78" s="170" t="s">
        <v>199</v>
      </c>
      <c r="M78" s="110">
        <v>18000</v>
      </c>
      <c r="N78" s="110">
        <f>M78*1.2</f>
        <v>21600</v>
      </c>
      <c r="O78" s="27" t="s">
        <v>227</v>
      </c>
      <c r="P78" s="68" t="s">
        <v>127</v>
      </c>
      <c r="Q78" s="171" t="s">
        <v>225</v>
      </c>
      <c r="R78" s="116">
        <v>44986</v>
      </c>
      <c r="S78" s="121">
        <v>45017</v>
      </c>
      <c r="T78" s="179"/>
      <c r="U78" s="179"/>
      <c r="V78" s="122"/>
      <c r="W78" s="180"/>
      <c r="X78" s="67" t="str">
        <f t="shared" si="9"/>
        <v>Поставка замков(врезные, навесные)</v>
      </c>
      <c r="Y78" s="101" t="s">
        <v>64</v>
      </c>
      <c r="Z78" s="25" t="s">
        <v>60</v>
      </c>
      <c r="AA78" s="61" t="s">
        <v>59</v>
      </c>
      <c r="AB78" s="57">
        <v>16</v>
      </c>
      <c r="AC78" s="61" t="s">
        <v>67</v>
      </c>
      <c r="AD78" s="68" t="s">
        <v>68</v>
      </c>
      <c r="AE78" s="121">
        <v>45036</v>
      </c>
      <c r="AF78" s="121">
        <v>45037</v>
      </c>
      <c r="AG78" s="124">
        <v>45078</v>
      </c>
      <c r="AH78" s="46" t="s">
        <v>249</v>
      </c>
      <c r="AI78" s="47"/>
      <c r="AJ78" s="47"/>
    </row>
    <row r="79" spans="1:36" s="6" customFormat="1" ht="120">
      <c r="A79" s="102">
        <v>7</v>
      </c>
      <c r="B79" s="54">
        <v>2307</v>
      </c>
      <c r="C79" s="68" t="s">
        <v>127</v>
      </c>
      <c r="D79" s="17"/>
      <c r="E79" s="27" t="s">
        <v>120</v>
      </c>
      <c r="F79" s="178" t="s">
        <v>113</v>
      </c>
      <c r="G79" s="242" t="s">
        <v>93</v>
      </c>
      <c r="H79" s="25" t="s">
        <v>156</v>
      </c>
      <c r="I79" s="101" t="s">
        <v>182</v>
      </c>
      <c r="J79" s="217">
        <v>1</v>
      </c>
      <c r="K79" s="70" t="s">
        <v>231</v>
      </c>
      <c r="L79" s="170" t="s">
        <v>199</v>
      </c>
      <c r="M79" s="110">
        <v>58333.332999999999</v>
      </c>
      <c r="N79" s="110">
        <f t="shared" ref="N79" si="13">M79*1.2</f>
        <v>69999.999599999996</v>
      </c>
      <c r="O79" s="27" t="s">
        <v>227</v>
      </c>
      <c r="P79" s="68" t="s">
        <v>127</v>
      </c>
      <c r="Q79" s="171" t="s">
        <v>307</v>
      </c>
      <c r="R79" s="116">
        <v>45016</v>
      </c>
      <c r="S79" s="121">
        <v>45046</v>
      </c>
      <c r="T79" s="47"/>
      <c r="U79" s="47"/>
      <c r="V79" s="122"/>
      <c r="W79" s="20"/>
      <c r="X79" s="67" t="str">
        <f t="shared" si="9"/>
        <v>Поставка песка</v>
      </c>
      <c r="Y79" s="101" t="s">
        <v>64</v>
      </c>
      <c r="Z79" s="123">
        <v>113</v>
      </c>
      <c r="AA79" s="61" t="s">
        <v>122</v>
      </c>
      <c r="AB79" s="57">
        <v>45</v>
      </c>
      <c r="AC79" s="61" t="s">
        <v>67</v>
      </c>
      <c r="AD79" s="68" t="s">
        <v>68</v>
      </c>
      <c r="AE79" s="121">
        <v>45047</v>
      </c>
      <c r="AF79" s="121">
        <v>45048</v>
      </c>
      <c r="AG79" s="124">
        <v>45078</v>
      </c>
      <c r="AH79" s="46" t="s">
        <v>249</v>
      </c>
      <c r="AI79" s="47"/>
      <c r="AJ79" s="47"/>
    </row>
    <row r="80" spans="1:36" s="6" customFormat="1" ht="57" customHeight="1">
      <c r="A80" s="102">
        <v>7</v>
      </c>
      <c r="B80" s="54">
        <v>2307</v>
      </c>
      <c r="C80" s="68" t="s">
        <v>127</v>
      </c>
      <c r="D80" s="17"/>
      <c r="E80" s="27" t="s">
        <v>120</v>
      </c>
      <c r="F80" s="46" t="s">
        <v>209</v>
      </c>
      <c r="G80" s="241" t="s">
        <v>353</v>
      </c>
      <c r="H80" s="80" t="s">
        <v>165</v>
      </c>
      <c r="I80" s="99" t="s">
        <v>192</v>
      </c>
      <c r="J80" s="217">
        <v>1</v>
      </c>
      <c r="K80" s="70" t="s">
        <v>231</v>
      </c>
      <c r="L80" s="170" t="s">
        <v>199</v>
      </c>
      <c r="M80" s="110">
        <v>41666.665999999997</v>
      </c>
      <c r="N80" s="110">
        <f t="shared" ref="N80:N82" si="14">M80*1.2</f>
        <v>49999.999199999998</v>
      </c>
      <c r="O80" s="27" t="s">
        <v>227</v>
      </c>
      <c r="P80" s="68" t="s">
        <v>127</v>
      </c>
      <c r="Q80" s="171" t="s">
        <v>307</v>
      </c>
      <c r="R80" s="116">
        <v>45017</v>
      </c>
      <c r="S80" s="121">
        <v>45047</v>
      </c>
      <c r="T80" s="47"/>
      <c r="U80" s="47"/>
      <c r="V80" s="122"/>
      <c r="W80" s="20"/>
      <c r="X80" s="67" t="str">
        <f t="shared" si="9"/>
        <v xml:space="preserve">Поставка ручного инструмента </v>
      </c>
      <c r="Y80" s="101" t="s">
        <v>64</v>
      </c>
      <c r="Z80" s="25" t="s">
        <v>60</v>
      </c>
      <c r="AA80" s="61" t="s">
        <v>59</v>
      </c>
      <c r="AB80" s="113" t="s">
        <v>241</v>
      </c>
      <c r="AC80" s="61" t="s">
        <v>67</v>
      </c>
      <c r="AD80" s="68" t="s">
        <v>68</v>
      </c>
      <c r="AE80" s="121">
        <v>45047</v>
      </c>
      <c r="AF80" s="121">
        <v>45048</v>
      </c>
      <c r="AG80" s="124">
        <v>45078</v>
      </c>
      <c r="AH80" s="46" t="s">
        <v>249</v>
      </c>
      <c r="AI80" s="47"/>
      <c r="AJ80" s="47"/>
    </row>
    <row r="81" spans="1:36" s="6" customFormat="1" ht="65.25" customHeight="1">
      <c r="A81" s="102">
        <v>7</v>
      </c>
      <c r="B81" s="54">
        <v>2307</v>
      </c>
      <c r="C81" s="68" t="s">
        <v>127</v>
      </c>
      <c r="D81" s="17"/>
      <c r="E81" s="27" t="s">
        <v>120</v>
      </c>
      <c r="F81" s="46" t="s">
        <v>207</v>
      </c>
      <c r="G81" s="169" t="s">
        <v>329</v>
      </c>
      <c r="H81" s="61" t="s">
        <v>335</v>
      </c>
      <c r="I81" s="68" t="s">
        <v>334</v>
      </c>
      <c r="J81" s="217">
        <v>1</v>
      </c>
      <c r="K81" s="70" t="s">
        <v>231</v>
      </c>
      <c r="L81" s="170" t="s">
        <v>199</v>
      </c>
      <c r="M81" s="105">
        <v>82500</v>
      </c>
      <c r="N81" s="105">
        <f>M81*1.2</f>
        <v>99000</v>
      </c>
      <c r="O81" s="27" t="s">
        <v>227</v>
      </c>
      <c r="P81" s="68" t="s">
        <v>127</v>
      </c>
      <c r="Q81" s="171" t="s">
        <v>307</v>
      </c>
      <c r="R81" s="116">
        <v>45017</v>
      </c>
      <c r="S81" s="121">
        <v>45047</v>
      </c>
      <c r="T81" s="47"/>
      <c r="U81" s="47"/>
      <c r="V81" s="122"/>
      <c r="W81" s="20"/>
      <c r="X81" s="67" t="str">
        <f t="shared" si="9"/>
        <v xml:space="preserve">Поставка комплектующих для стеллажей из металла </v>
      </c>
      <c r="Y81" s="101" t="s">
        <v>64</v>
      </c>
      <c r="Z81" s="25"/>
      <c r="AA81" s="61"/>
      <c r="AB81" s="113" t="s">
        <v>200</v>
      </c>
      <c r="AC81" s="61" t="s">
        <v>67</v>
      </c>
      <c r="AD81" s="68" t="s">
        <v>68</v>
      </c>
      <c r="AE81" s="121">
        <v>45047</v>
      </c>
      <c r="AF81" s="121">
        <v>45048</v>
      </c>
      <c r="AG81" s="124">
        <v>45078</v>
      </c>
      <c r="AH81" s="46" t="s">
        <v>249</v>
      </c>
      <c r="AI81" s="47"/>
      <c r="AJ81" s="47"/>
    </row>
    <row r="82" spans="1:36" s="6" customFormat="1" ht="67.5" customHeight="1">
      <c r="A82" s="102">
        <v>7</v>
      </c>
      <c r="B82" s="54">
        <v>2307</v>
      </c>
      <c r="C82" s="68" t="s">
        <v>127</v>
      </c>
      <c r="D82" s="17"/>
      <c r="E82" s="27" t="s">
        <v>120</v>
      </c>
      <c r="F82" s="46" t="s">
        <v>114</v>
      </c>
      <c r="G82" s="169" t="s">
        <v>239</v>
      </c>
      <c r="H82" s="61" t="s">
        <v>168</v>
      </c>
      <c r="I82" s="103" t="s">
        <v>194</v>
      </c>
      <c r="J82" s="217">
        <v>1</v>
      </c>
      <c r="K82" s="70" t="s">
        <v>231</v>
      </c>
      <c r="L82" s="170" t="s">
        <v>199</v>
      </c>
      <c r="M82" s="105">
        <v>17000</v>
      </c>
      <c r="N82" s="105">
        <f t="shared" si="14"/>
        <v>20400</v>
      </c>
      <c r="O82" s="27" t="s">
        <v>227</v>
      </c>
      <c r="P82" s="68" t="s">
        <v>127</v>
      </c>
      <c r="Q82" s="70" t="s">
        <v>66</v>
      </c>
      <c r="R82" s="116">
        <v>45017</v>
      </c>
      <c r="S82" s="121">
        <v>45047</v>
      </c>
      <c r="T82" s="185"/>
      <c r="U82" s="122"/>
      <c r="V82" s="122"/>
      <c r="W82" s="20"/>
      <c r="X82" s="67" t="str">
        <f t="shared" si="9"/>
        <v>Поставка фильтров для очистки воды</v>
      </c>
      <c r="Y82" s="101" t="s">
        <v>64</v>
      </c>
      <c r="Z82" s="80">
        <v>796</v>
      </c>
      <c r="AA82" s="61" t="s">
        <v>59</v>
      </c>
      <c r="AB82" s="113" t="s">
        <v>220</v>
      </c>
      <c r="AC82" s="61" t="s">
        <v>67</v>
      </c>
      <c r="AD82" s="68" t="s">
        <v>68</v>
      </c>
      <c r="AE82" s="121">
        <v>45047</v>
      </c>
      <c r="AF82" s="121">
        <v>45048</v>
      </c>
      <c r="AG82" s="124">
        <v>45078</v>
      </c>
      <c r="AH82" s="46" t="s">
        <v>249</v>
      </c>
      <c r="AI82" s="47"/>
      <c r="AJ82" s="47"/>
    </row>
    <row r="83" spans="1:36" s="30" customFormat="1" ht="87" customHeight="1">
      <c r="A83" s="125"/>
      <c r="B83" s="126"/>
      <c r="C83" s="127"/>
      <c r="D83" s="128"/>
      <c r="E83" s="129"/>
      <c r="F83" s="130"/>
      <c r="G83" s="236"/>
      <c r="H83" s="62"/>
      <c r="I83" s="103"/>
      <c r="J83" s="29"/>
      <c r="K83" s="69"/>
      <c r="L83" s="7"/>
      <c r="M83" s="104">
        <f>SUBTOTAL(9,M60:M82)</f>
        <v>864583.32699999993</v>
      </c>
      <c r="N83" s="104">
        <f>SUBTOTAL(9,N60:N82)</f>
        <v>1037499.9923999999</v>
      </c>
      <c r="O83" s="11"/>
      <c r="P83" s="44"/>
      <c r="Q83" s="51"/>
      <c r="R83" s="115"/>
      <c r="S83" s="83"/>
      <c r="T83" s="64"/>
      <c r="U83" s="45"/>
      <c r="V83" s="45"/>
      <c r="W83" s="8"/>
      <c r="X83" s="58"/>
      <c r="Y83" s="76"/>
      <c r="Z83" s="60"/>
      <c r="AA83" s="62"/>
      <c r="AB83" s="79"/>
      <c r="AC83" s="62"/>
      <c r="AD83" s="44"/>
      <c r="AE83" s="83"/>
      <c r="AF83" s="83"/>
      <c r="AG83" s="117"/>
      <c r="AH83" s="10"/>
      <c r="AI83" s="29"/>
      <c r="AJ83" s="29"/>
    </row>
    <row r="84" spans="1:36" s="30" customFormat="1" ht="30" customHeight="1">
      <c r="A84" s="248" t="s">
        <v>137</v>
      </c>
      <c r="B84" s="249"/>
      <c r="C84" s="249"/>
      <c r="D84" s="249"/>
      <c r="E84" s="249"/>
      <c r="F84" s="249"/>
      <c r="G84" s="250"/>
      <c r="H84" s="37"/>
      <c r="I84" s="8"/>
      <c r="J84" s="29"/>
      <c r="K84" s="28"/>
      <c r="L84" s="7"/>
      <c r="M84" s="114">
        <f>M59+M83</f>
        <v>12771643.335999999</v>
      </c>
      <c r="N84" s="114">
        <f>N59+N83</f>
        <v>13074493.0032</v>
      </c>
      <c r="O84" s="29"/>
      <c r="P84" s="7"/>
      <c r="Q84" s="29"/>
      <c r="R84" s="12"/>
      <c r="S84" s="13"/>
      <c r="T84" s="29"/>
      <c r="U84" s="29"/>
      <c r="V84" s="42"/>
      <c r="W84" s="7"/>
      <c r="X84" s="9"/>
      <c r="Y84" s="7"/>
      <c r="Z84" s="36"/>
      <c r="AA84" s="9"/>
      <c r="AB84" s="7"/>
      <c r="AC84" s="13"/>
      <c r="AD84" s="14"/>
      <c r="AE84" s="14"/>
      <c r="AF84" s="34"/>
      <c r="AG84" s="29"/>
      <c r="AH84" s="81"/>
      <c r="AI84" s="29"/>
      <c r="AJ84" s="29"/>
    </row>
    <row r="85" spans="1:36" s="30" customFormat="1">
      <c r="A85" s="248" t="s">
        <v>138</v>
      </c>
      <c r="B85" s="249"/>
      <c r="C85" s="249"/>
      <c r="D85" s="249"/>
      <c r="E85" s="249"/>
      <c r="F85" s="249"/>
      <c r="G85" s="250"/>
      <c r="H85" s="37"/>
      <c r="I85" s="39"/>
      <c r="J85" s="29"/>
      <c r="K85" s="28"/>
      <c r="L85" s="7"/>
      <c r="M85" s="114">
        <f>M34+M40+M84+M14</f>
        <v>15629700.8322</v>
      </c>
      <c r="N85" s="114">
        <f>N34+N40+N84+N14</f>
        <v>16500595.998640001</v>
      </c>
      <c r="O85" s="29"/>
      <c r="P85" s="7"/>
      <c r="Q85" s="29"/>
      <c r="R85" s="12"/>
      <c r="S85" s="13"/>
      <c r="T85" s="29"/>
      <c r="U85" s="29"/>
      <c r="V85" s="42"/>
      <c r="W85" s="7"/>
      <c r="X85" s="9"/>
      <c r="Y85" s="7"/>
      <c r="Z85" s="36"/>
      <c r="AA85" s="9"/>
      <c r="AB85" s="7"/>
      <c r="AC85" s="13"/>
      <c r="AD85" s="14"/>
      <c r="AE85" s="14"/>
      <c r="AF85" s="34"/>
      <c r="AG85" s="29"/>
      <c r="AH85" s="81"/>
      <c r="AI85" s="29"/>
      <c r="AJ85" s="29"/>
    </row>
    <row r="86" spans="1:36" s="30" customFormat="1">
      <c r="A86" s="31"/>
      <c r="B86" s="31"/>
      <c r="G86" s="237"/>
      <c r="H86" s="38"/>
      <c r="K86" s="31"/>
      <c r="M86" s="108"/>
      <c r="N86" s="108"/>
      <c r="V86" s="43"/>
      <c r="Z86" s="38"/>
      <c r="AE86" s="32"/>
      <c r="AF86" s="38"/>
    </row>
    <row r="87" spans="1:36" s="30" customFormat="1">
      <c r="A87" s="31"/>
      <c r="B87" s="31"/>
      <c r="G87" s="237"/>
      <c r="H87" s="38"/>
      <c r="K87" s="31"/>
      <c r="M87" s="108"/>
      <c r="N87" s="108"/>
      <c r="V87" s="43"/>
      <c r="Z87" s="38"/>
      <c r="AE87" s="32"/>
      <c r="AF87" s="38"/>
    </row>
    <row r="88" spans="1:36" s="30" customFormat="1" hidden="1">
      <c r="A88" s="31"/>
      <c r="B88" s="31"/>
      <c r="G88" s="237"/>
      <c r="H88" s="38"/>
      <c r="M88" s="108"/>
      <c r="N88" s="108"/>
      <c r="V88" s="43"/>
      <c r="Z88" s="38"/>
      <c r="AE88" s="32"/>
      <c r="AF88" s="38"/>
    </row>
    <row r="89" spans="1:36" s="30" customFormat="1" hidden="1">
      <c r="A89" s="31"/>
      <c r="B89" s="31"/>
      <c r="G89" s="237"/>
      <c r="H89" s="38"/>
      <c r="L89" s="30" t="s">
        <v>343</v>
      </c>
      <c r="M89" s="108">
        <f>M11+M36</f>
        <v>204988.33299999998</v>
      </c>
      <c r="N89" s="108">
        <f>N11+N36</f>
        <v>245985.99959999998</v>
      </c>
      <c r="O89" s="38">
        <v>2</v>
      </c>
      <c r="V89" s="43"/>
      <c r="Z89" s="38"/>
      <c r="AE89" s="32"/>
      <c r="AF89" s="38"/>
    </row>
    <row r="90" spans="1:36" s="30" customFormat="1" hidden="1">
      <c r="A90" s="31"/>
      <c r="B90" s="31"/>
      <c r="G90" s="237"/>
      <c r="H90" s="38"/>
      <c r="L90" s="108" t="s">
        <v>302</v>
      </c>
      <c r="M90" s="108">
        <f>M44</f>
        <v>9576100</v>
      </c>
      <c r="N90" s="108">
        <f>N44</f>
        <v>9576100</v>
      </c>
      <c r="O90" s="38">
        <v>1</v>
      </c>
      <c r="V90" s="43"/>
      <c r="Z90" s="38"/>
      <c r="AE90" s="32"/>
      <c r="AF90" s="38"/>
    </row>
    <row r="91" spans="1:36" s="30" customFormat="1" hidden="1">
      <c r="A91" s="31"/>
      <c r="B91" s="31"/>
      <c r="G91" s="237"/>
      <c r="H91" s="38"/>
      <c r="L91" s="108" t="s">
        <v>228</v>
      </c>
      <c r="M91" s="108">
        <f>M12+M13+M43+M45+M50+M51</f>
        <v>3991766.6666000001</v>
      </c>
      <c r="N91" s="108">
        <f>N12+N13+N43+N45+N50+N51</f>
        <v>4479729.9999200003</v>
      </c>
      <c r="O91" s="38">
        <v>6</v>
      </c>
      <c r="V91" s="43"/>
      <c r="Z91" s="38"/>
      <c r="AE91" s="32"/>
      <c r="AF91" s="38"/>
    </row>
    <row r="92" spans="1:36" s="30" customFormat="1" hidden="1">
      <c r="A92" s="31"/>
      <c r="B92" s="31"/>
      <c r="G92" s="237"/>
      <c r="H92" s="38"/>
      <c r="L92" s="108" t="s">
        <v>227</v>
      </c>
      <c r="M92" s="139">
        <f>M16+M17+M18+M19+M20+M21+M22+M23+M24+M25+M26+M27+M28+M29+M30+M31+M32+M33+M37+M38+M39+M42+M46+M47+M48+M49+M52+M53+M54+M55+M56+M57+M58+M60+M61+M62+M63+M64+M65+M66+M67+M68+M69+M70+M71+M72+M73+M74+M75+M76+M77+M78+M79+M80+M81+M82</f>
        <v>1856845.8326000001</v>
      </c>
      <c r="N92" s="139">
        <f>N16+N17+N18+N19+N20+N21+N22+N23+N24+N25+N26+N27+N28+N29+N30+N31+N32+N33+N37+N38+N39+N42+N46+N47+N48+N49+N52+N53+N54+N55+N56+N57+N58+N60+N61+N62+N63+N64+N65+N66+N67+N68+N69+N70+N71+N72+N73+N74+N75+N76+N77+N78+N79+N80+N81+N82</f>
        <v>2198779.9991199998</v>
      </c>
      <c r="O92" s="38">
        <v>56</v>
      </c>
      <c r="V92" s="43"/>
      <c r="Z92" s="38"/>
      <c r="AE92" s="32"/>
      <c r="AF92" s="38"/>
    </row>
    <row r="93" spans="1:36" s="30" customFormat="1" hidden="1">
      <c r="A93" s="31"/>
      <c r="B93" s="31"/>
      <c r="G93" s="237"/>
      <c r="H93" s="38"/>
      <c r="L93" s="30" t="s">
        <v>308</v>
      </c>
      <c r="M93" s="108">
        <f>M62+M64+M66+M67+M69+M73+M78+M60+M31+M26+M25+M76+M61</f>
        <v>551048.32999999996</v>
      </c>
      <c r="N93" s="108">
        <f>N62+N64+N66+N67+N69+N73+N78+N60+N31+N26+N25+N76+N61</f>
        <v>661257.99599999993</v>
      </c>
      <c r="O93" s="38">
        <v>13</v>
      </c>
      <c r="P93" s="230"/>
      <c r="Q93" s="247">
        <v>659634</v>
      </c>
      <c r="V93" s="43"/>
      <c r="Z93" s="38"/>
      <c r="AE93" s="32"/>
      <c r="AF93" s="38"/>
    </row>
    <row r="94" spans="1:36" s="30" customFormat="1" hidden="1">
      <c r="A94" s="31"/>
      <c r="B94" s="31"/>
      <c r="G94" s="237"/>
      <c r="H94" s="38"/>
      <c r="M94" s="140">
        <f>M90+M91+M92+M89</f>
        <v>15629700.8322</v>
      </c>
      <c r="N94" s="140">
        <f>N90+N91+N92+N89</f>
        <v>16500595.998640001</v>
      </c>
      <c r="O94" s="38">
        <f>O89+O90+O91+O92</f>
        <v>65</v>
      </c>
      <c r="V94" s="43"/>
      <c r="Z94" s="38"/>
      <c r="AE94" s="32"/>
      <c r="AF94" s="38"/>
    </row>
    <row r="95" spans="1:36" s="30" customFormat="1" hidden="1">
      <c r="A95" s="31"/>
      <c r="B95" s="31"/>
      <c r="G95" s="237"/>
      <c r="H95" s="38"/>
      <c r="M95" s="108"/>
      <c r="N95" s="108"/>
      <c r="V95" s="43"/>
      <c r="Z95" s="38"/>
      <c r="AE95" s="32"/>
      <c r="AF95" s="38"/>
    </row>
    <row r="96" spans="1:36" s="30" customFormat="1" hidden="1">
      <c r="A96" s="31"/>
      <c r="B96" s="31"/>
      <c r="G96" s="237"/>
      <c r="H96" s="38"/>
      <c r="M96" s="108"/>
      <c r="N96" s="108"/>
      <c r="V96" s="43"/>
      <c r="Z96" s="38"/>
      <c r="AE96" s="32"/>
      <c r="AF96" s="38"/>
    </row>
    <row r="97" spans="1:32" s="30" customFormat="1">
      <c r="A97" s="31"/>
      <c r="B97" s="31"/>
      <c r="G97" s="237"/>
      <c r="H97" s="38"/>
      <c r="M97" s="108"/>
      <c r="N97" s="108"/>
      <c r="V97" s="43"/>
      <c r="Z97" s="38"/>
      <c r="AE97" s="32"/>
      <c r="AF97" s="38"/>
    </row>
    <row r="98" spans="1:32" s="30" customFormat="1">
      <c r="A98" s="31"/>
      <c r="B98" s="31"/>
      <c r="G98" s="237"/>
      <c r="H98" s="38"/>
      <c r="M98" s="108"/>
      <c r="N98" s="108"/>
      <c r="V98" s="43"/>
      <c r="Z98" s="38"/>
      <c r="AE98" s="32"/>
      <c r="AF98" s="38"/>
    </row>
    <row r="99" spans="1:32" s="30" customFormat="1">
      <c r="A99" s="31"/>
      <c r="B99" s="31"/>
      <c r="G99" s="237"/>
      <c r="H99" s="38"/>
      <c r="M99" s="108"/>
      <c r="N99" s="108"/>
      <c r="V99" s="43"/>
      <c r="Z99" s="38"/>
      <c r="AE99" s="32"/>
      <c r="AF99" s="38"/>
    </row>
    <row r="100" spans="1:32" s="30" customFormat="1">
      <c r="A100" s="31"/>
      <c r="B100" s="31"/>
      <c r="G100" s="237"/>
      <c r="H100" s="38"/>
      <c r="M100" s="108"/>
      <c r="N100" s="108"/>
      <c r="V100" s="43"/>
      <c r="Z100" s="38"/>
      <c r="AE100" s="32"/>
      <c r="AF100" s="38"/>
    </row>
    <row r="101" spans="1:32" s="30" customFormat="1">
      <c r="A101" s="31"/>
      <c r="B101" s="31"/>
      <c r="G101" s="237"/>
      <c r="H101" s="38"/>
      <c r="M101" s="108"/>
      <c r="N101" s="108"/>
      <c r="V101" s="43"/>
      <c r="Z101" s="38"/>
      <c r="AE101" s="32"/>
      <c r="AF101" s="38"/>
    </row>
    <row r="102" spans="1:32" s="30" customFormat="1">
      <c r="A102" s="31"/>
      <c r="B102" s="31"/>
      <c r="G102" s="237"/>
      <c r="H102" s="38"/>
      <c r="M102" s="108"/>
      <c r="N102" s="108"/>
      <c r="V102" s="43"/>
      <c r="Z102" s="38"/>
      <c r="AE102" s="32"/>
      <c r="AF102" s="38"/>
    </row>
    <row r="103" spans="1:32" s="30" customFormat="1">
      <c r="A103" s="31"/>
      <c r="B103" s="31"/>
      <c r="G103" s="237"/>
      <c r="H103" s="38"/>
      <c r="M103" s="108"/>
      <c r="N103" s="108"/>
      <c r="V103" s="43"/>
      <c r="Z103" s="38"/>
      <c r="AE103" s="32"/>
      <c r="AF103" s="38"/>
    </row>
    <row r="104" spans="1:32" s="30" customFormat="1">
      <c r="A104" s="31"/>
      <c r="B104" s="31"/>
      <c r="G104" s="237"/>
      <c r="H104" s="38"/>
      <c r="M104" s="108"/>
      <c r="N104" s="108"/>
      <c r="V104" s="43"/>
      <c r="Z104" s="38"/>
      <c r="AE104" s="32"/>
      <c r="AF104" s="38"/>
    </row>
    <row r="105" spans="1:32" s="30" customFormat="1">
      <c r="A105" s="31"/>
      <c r="B105" s="31"/>
      <c r="G105" s="237"/>
      <c r="H105" s="38"/>
      <c r="M105" s="108"/>
      <c r="N105" s="108"/>
      <c r="V105" s="43"/>
      <c r="Z105" s="38"/>
      <c r="AE105" s="32"/>
      <c r="AF105" s="38"/>
    </row>
    <row r="106" spans="1:32" s="30" customFormat="1">
      <c r="A106" s="31"/>
      <c r="B106" s="31"/>
      <c r="G106" s="237"/>
      <c r="H106" s="38"/>
      <c r="M106" s="108"/>
      <c r="N106" s="108"/>
      <c r="V106" s="43"/>
      <c r="Z106" s="38"/>
      <c r="AE106" s="32"/>
      <c r="AF106" s="38"/>
    </row>
    <row r="107" spans="1:32" s="30" customFormat="1">
      <c r="A107" s="31"/>
      <c r="B107" s="31"/>
      <c r="G107" s="237"/>
      <c r="H107" s="38"/>
      <c r="M107" s="108"/>
      <c r="N107" s="108"/>
      <c r="V107" s="43"/>
      <c r="Z107" s="38"/>
      <c r="AE107" s="32"/>
      <c r="AF107" s="38"/>
    </row>
    <row r="108" spans="1:32" s="30" customFormat="1">
      <c r="A108" s="31"/>
      <c r="B108" s="31"/>
      <c r="G108" s="237"/>
      <c r="H108" s="38"/>
      <c r="M108" s="108"/>
      <c r="N108" s="108"/>
      <c r="V108" s="43"/>
      <c r="Z108" s="38"/>
      <c r="AE108" s="32"/>
      <c r="AF108" s="38"/>
    </row>
    <row r="109" spans="1:32" s="30" customFormat="1">
      <c r="A109" s="31"/>
      <c r="B109" s="31"/>
      <c r="G109" s="237"/>
      <c r="H109" s="38"/>
      <c r="M109" s="108"/>
      <c r="N109" s="108"/>
      <c r="V109" s="43"/>
      <c r="Z109" s="38"/>
      <c r="AE109" s="32"/>
      <c r="AF109" s="38"/>
    </row>
    <row r="110" spans="1:32" s="30" customFormat="1">
      <c r="A110" s="31"/>
      <c r="B110" s="31"/>
      <c r="G110" s="237"/>
      <c r="H110" s="38"/>
      <c r="M110" s="108"/>
      <c r="N110" s="108"/>
      <c r="V110" s="43"/>
      <c r="Z110" s="38"/>
      <c r="AE110" s="32"/>
      <c r="AF110" s="38"/>
    </row>
    <row r="111" spans="1:32" s="30" customFormat="1">
      <c r="A111" s="31"/>
      <c r="B111" s="31"/>
      <c r="G111" s="237"/>
      <c r="H111" s="38"/>
      <c r="M111" s="108"/>
      <c r="N111" s="108"/>
      <c r="V111" s="43"/>
      <c r="Z111" s="38"/>
      <c r="AE111" s="32"/>
      <c r="AF111" s="38"/>
    </row>
    <row r="112" spans="1:32" s="30" customFormat="1">
      <c r="A112" s="31"/>
      <c r="B112" s="31"/>
      <c r="G112" s="237"/>
      <c r="H112" s="38"/>
      <c r="M112" s="108"/>
      <c r="N112" s="108"/>
      <c r="V112" s="43"/>
      <c r="Z112" s="38"/>
      <c r="AE112" s="32"/>
      <c r="AF112" s="38"/>
    </row>
    <row r="113" spans="1:32" s="30" customFormat="1">
      <c r="A113" s="31"/>
      <c r="B113" s="31"/>
      <c r="G113" s="237"/>
      <c r="H113" s="38"/>
      <c r="M113" s="108"/>
      <c r="N113" s="108"/>
      <c r="V113" s="43"/>
      <c r="Z113" s="38"/>
      <c r="AE113" s="32"/>
      <c r="AF113" s="38"/>
    </row>
    <row r="114" spans="1:32" s="30" customFormat="1">
      <c r="A114" s="31"/>
      <c r="B114" s="31"/>
      <c r="G114" s="237"/>
      <c r="H114" s="38"/>
      <c r="M114" s="108"/>
      <c r="N114" s="108"/>
      <c r="V114" s="43"/>
      <c r="Z114" s="38"/>
      <c r="AE114" s="32"/>
      <c r="AF114" s="38"/>
    </row>
    <row r="115" spans="1:32" s="30" customFormat="1">
      <c r="A115" s="31"/>
      <c r="B115" s="31"/>
      <c r="G115" s="237"/>
      <c r="H115" s="38"/>
      <c r="M115" s="108"/>
      <c r="N115" s="108"/>
      <c r="V115" s="43"/>
      <c r="Z115" s="38"/>
      <c r="AE115" s="32"/>
      <c r="AF115" s="38"/>
    </row>
    <row r="116" spans="1:32" s="30" customFormat="1">
      <c r="A116" s="31"/>
      <c r="B116" s="31"/>
      <c r="G116" s="237"/>
      <c r="H116" s="38"/>
      <c r="M116" s="108"/>
      <c r="N116" s="108"/>
      <c r="V116" s="43"/>
      <c r="Z116" s="38"/>
      <c r="AE116" s="32"/>
      <c r="AF116" s="38"/>
    </row>
    <row r="117" spans="1:32" s="30" customFormat="1">
      <c r="A117" s="31"/>
      <c r="B117" s="31"/>
      <c r="G117" s="237"/>
      <c r="H117" s="38"/>
      <c r="M117" s="108"/>
      <c r="N117" s="108"/>
      <c r="V117" s="43"/>
      <c r="Z117" s="38"/>
      <c r="AE117" s="32"/>
      <c r="AF117" s="38"/>
    </row>
    <row r="118" spans="1:32">
      <c r="B118" s="3"/>
    </row>
    <row r="119" spans="1:32">
      <c r="B119" s="3"/>
    </row>
    <row r="120" spans="1:32">
      <c r="B120" s="3"/>
    </row>
    <row r="121" spans="1:32">
      <c r="B121" s="3"/>
    </row>
    <row r="122" spans="1:32">
      <c r="B122" s="3"/>
    </row>
    <row r="123" spans="1:32">
      <c r="B123" s="3"/>
    </row>
  </sheetData>
  <autoFilter ref="A9:AJ8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6"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  <mergeCell ref="X7:X8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85:G85"/>
    <mergeCell ref="C7:C8"/>
    <mergeCell ref="D7:D8"/>
    <mergeCell ref="U7:U8"/>
    <mergeCell ref="V7:V8"/>
    <mergeCell ref="A34:G34"/>
    <mergeCell ref="A40:G40"/>
    <mergeCell ref="A84:G84"/>
    <mergeCell ref="P7:P8"/>
    <mergeCell ref="Q7:Q8"/>
    <mergeCell ref="R7:R8"/>
    <mergeCell ref="S7:S8"/>
    <mergeCell ref="T7:T8"/>
    <mergeCell ref="A14:G14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133</v>
      </c>
    </row>
    <row r="2" spans="1:25" ht="13.5" customHeight="1"/>
    <row r="3" spans="1:25" s="266" customFormat="1" ht="23.25">
      <c r="A3" s="266" t="s">
        <v>65</v>
      </c>
    </row>
    <row r="6" spans="1:25" s="3" customFormat="1" ht="84" customHeight="1">
      <c r="A6" s="296" t="s">
        <v>30</v>
      </c>
      <c r="B6" s="296" t="s">
        <v>18</v>
      </c>
      <c r="C6" s="296" t="s">
        <v>20</v>
      </c>
      <c r="D6" s="296"/>
      <c r="E6" s="296" t="s">
        <v>32</v>
      </c>
      <c r="F6" s="296" t="s">
        <v>33</v>
      </c>
      <c r="G6" s="296" t="s">
        <v>21</v>
      </c>
      <c r="H6" s="296" t="s">
        <v>22</v>
      </c>
      <c r="I6" s="296" t="s">
        <v>45</v>
      </c>
      <c r="J6" s="296" t="s">
        <v>50</v>
      </c>
      <c r="K6" s="296"/>
      <c r="L6" s="296" t="s">
        <v>37</v>
      </c>
      <c r="M6" s="293" t="s">
        <v>31</v>
      </c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5"/>
      <c r="Y6" s="287" t="s">
        <v>41</v>
      </c>
    </row>
    <row r="7" spans="1:25" s="3" customFormat="1" ht="126" customHeight="1">
      <c r="A7" s="296"/>
      <c r="B7" s="296"/>
      <c r="C7" s="296" t="s">
        <v>43</v>
      </c>
      <c r="D7" s="296" t="s">
        <v>44</v>
      </c>
      <c r="E7" s="296"/>
      <c r="F7" s="296"/>
      <c r="G7" s="296"/>
      <c r="H7" s="296"/>
      <c r="I7" s="296"/>
      <c r="J7" s="296"/>
      <c r="K7" s="296"/>
      <c r="L7" s="296"/>
      <c r="M7" s="296" t="s">
        <v>46</v>
      </c>
      <c r="N7" s="296" t="s">
        <v>28</v>
      </c>
      <c r="O7" s="296" t="s">
        <v>29</v>
      </c>
      <c r="P7" s="296" t="s">
        <v>23</v>
      </c>
      <c r="Q7" s="296"/>
      <c r="R7" s="296" t="s">
        <v>35</v>
      </c>
      <c r="S7" s="296" t="s">
        <v>25</v>
      </c>
      <c r="T7" s="296"/>
      <c r="U7" s="292" t="s">
        <v>47</v>
      </c>
      <c r="V7" s="292" t="s">
        <v>51</v>
      </c>
      <c r="W7" s="287" t="s">
        <v>48</v>
      </c>
      <c r="X7" s="290" t="s">
        <v>49</v>
      </c>
      <c r="Y7" s="288"/>
    </row>
    <row r="8" spans="1:25" s="3" customFormat="1" ht="28.5">
      <c r="A8" s="296"/>
      <c r="B8" s="296"/>
      <c r="C8" s="296"/>
      <c r="D8" s="296"/>
      <c r="E8" s="296"/>
      <c r="F8" s="296"/>
      <c r="G8" s="296"/>
      <c r="H8" s="296"/>
      <c r="I8" s="296"/>
      <c r="J8" s="4" t="s">
        <v>39</v>
      </c>
      <c r="K8" s="4" t="s">
        <v>40</v>
      </c>
      <c r="L8" s="296"/>
      <c r="M8" s="296"/>
      <c r="N8" s="296"/>
      <c r="O8" s="296"/>
      <c r="P8" s="4" t="s">
        <v>34</v>
      </c>
      <c r="Q8" s="4" t="s">
        <v>27</v>
      </c>
      <c r="R8" s="296"/>
      <c r="S8" s="4" t="s">
        <v>26</v>
      </c>
      <c r="T8" s="4" t="s">
        <v>24</v>
      </c>
      <c r="U8" s="292"/>
      <c r="V8" s="292"/>
      <c r="W8" s="289"/>
      <c r="X8" s="291"/>
      <c r="Y8" s="289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97" t="s">
        <v>139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</row>
    <row r="11" spans="1:25">
      <c r="A11" s="15"/>
      <c r="B11" s="25"/>
      <c r="C11" s="19"/>
      <c r="D11" s="16"/>
      <c r="E11" s="22"/>
      <c r="F11" s="22"/>
      <c r="G11" s="22"/>
      <c r="H11" s="20"/>
      <c r="I11" s="16"/>
      <c r="J11" s="23"/>
      <c r="K11" s="24"/>
      <c r="L11" s="20"/>
      <c r="M11" s="19"/>
      <c r="N11" s="16"/>
      <c r="O11" s="20"/>
      <c r="P11" s="22"/>
      <c r="Q11" s="20"/>
      <c r="R11" s="26"/>
      <c r="S11" s="21"/>
      <c r="T11" s="19"/>
      <c r="U11" s="22"/>
      <c r="V11" s="22"/>
      <c r="W11" s="22"/>
      <c r="X11" s="22"/>
      <c r="Y11" s="16"/>
    </row>
  </sheetData>
  <mergeCells count="26"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21" sqref="W21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134</v>
      </c>
    </row>
    <row r="2" spans="1:24" ht="13.5" customHeight="1"/>
    <row r="3" spans="1:24" s="266" customFormat="1" ht="23.25">
      <c r="A3" s="266" t="s">
        <v>58</v>
      </c>
    </row>
    <row r="6" spans="1:24" s="3" customFormat="1" ht="79.5" customHeight="1">
      <c r="A6" s="296" t="s">
        <v>30</v>
      </c>
      <c r="B6" s="296" t="s">
        <v>18</v>
      </c>
      <c r="C6" s="296" t="s">
        <v>20</v>
      </c>
      <c r="D6" s="296"/>
      <c r="E6" s="296" t="s">
        <v>125</v>
      </c>
      <c r="F6" s="296" t="s">
        <v>126</v>
      </c>
      <c r="G6" s="296" t="s">
        <v>21</v>
      </c>
      <c r="H6" s="296" t="s">
        <v>22</v>
      </c>
      <c r="I6" s="296" t="s">
        <v>45</v>
      </c>
      <c r="J6" s="299" t="s">
        <v>78</v>
      </c>
      <c r="K6" s="300"/>
      <c r="L6" s="293" t="s">
        <v>31</v>
      </c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4"/>
      <c r="X6" s="287" t="s">
        <v>41</v>
      </c>
    </row>
    <row r="7" spans="1:24" s="3" customFormat="1" ht="126" customHeight="1">
      <c r="A7" s="296"/>
      <c r="B7" s="296"/>
      <c r="C7" s="296" t="s">
        <v>43</v>
      </c>
      <c r="D7" s="296" t="s">
        <v>56</v>
      </c>
      <c r="E7" s="296"/>
      <c r="F7" s="296"/>
      <c r="G7" s="296"/>
      <c r="H7" s="296"/>
      <c r="I7" s="296"/>
      <c r="J7" s="301"/>
      <c r="K7" s="302"/>
      <c r="L7" s="296" t="s">
        <v>38</v>
      </c>
      <c r="M7" s="296" t="s">
        <v>28</v>
      </c>
      <c r="N7" s="296" t="s">
        <v>29</v>
      </c>
      <c r="O7" s="296" t="s">
        <v>23</v>
      </c>
      <c r="P7" s="296"/>
      <c r="Q7" s="296" t="s">
        <v>35</v>
      </c>
      <c r="R7" s="296" t="s">
        <v>25</v>
      </c>
      <c r="S7" s="296"/>
      <c r="T7" s="292" t="s">
        <v>79</v>
      </c>
      <c r="U7" s="292" t="s">
        <v>80</v>
      </c>
      <c r="V7" s="296" t="s">
        <v>81</v>
      </c>
      <c r="W7" s="305" t="s">
        <v>82</v>
      </c>
      <c r="X7" s="288"/>
    </row>
    <row r="8" spans="1:24" s="3" customFormat="1" ht="28.5">
      <c r="A8" s="296"/>
      <c r="B8" s="296"/>
      <c r="C8" s="296"/>
      <c r="D8" s="296"/>
      <c r="E8" s="296"/>
      <c r="F8" s="296"/>
      <c r="G8" s="296"/>
      <c r="H8" s="296"/>
      <c r="I8" s="296"/>
      <c r="J8" s="5" t="s">
        <v>39</v>
      </c>
      <c r="K8" s="5" t="s">
        <v>40</v>
      </c>
      <c r="L8" s="296"/>
      <c r="M8" s="296"/>
      <c r="N8" s="296"/>
      <c r="O8" s="5" t="s">
        <v>34</v>
      </c>
      <c r="P8" s="5" t="s">
        <v>27</v>
      </c>
      <c r="Q8" s="296"/>
      <c r="R8" s="5" t="s">
        <v>26</v>
      </c>
      <c r="S8" s="5" t="s">
        <v>24</v>
      </c>
      <c r="T8" s="292"/>
      <c r="U8" s="292"/>
      <c r="V8" s="296"/>
      <c r="W8" s="305"/>
      <c r="X8" s="289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48"/>
      <c r="B10" s="48"/>
      <c r="C10" s="51"/>
      <c r="D10" s="18"/>
      <c r="E10" s="18"/>
      <c r="F10" s="53"/>
      <c r="G10" s="56"/>
      <c r="H10" s="134"/>
      <c r="I10" s="18"/>
      <c r="J10" s="52"/>
      <c r="K10" s="52"/>
      <c r="L10" s="132"/>
      <c r="M10" s="134"/>
      <c r="N10" s="18"/>
      <c r="O10" s="48"/>
      <c r="P10" s="18"/>
      <c r="Q10" s="55"/>
      <c r="R10" s="133"/>
      <c r="S10" s="134"/>
      <c r="T10" s="137"/>
      <c r="U10" s="137"/>
      <c r="V10" s="137"/>
      <c r="W10" s="137"/>
      <c r="X10" s="49"/>
    </row>
    <row r="11" spans="1:24" ht="48.75" hidden="1">
      <c r="A11" s="48">
        <v>8</v>
      </c>
      <c r="B11" s="48">
        <v>1908</v>
      </c>
      <c r="C11" s="51" t="s">
        <v>222</v>
      </c>
      <c r="D11" s="50"/>
      <c r="E11" s="62" t="s">
        <v>215</v>
      </c>
      <c r="F11" s="66" t="s">
        <v>216</v>
      </c>
      <c r="G11" s="56" t="s">
        <v>84</v>
      </c>
      <c r="H11" s="51" t="s">
        <v>214</v>
      </c>
      <c r="I11" s="50"/>
      <c r="J11" s="52">
        <v>297000</v>
      </c>
      <c r="K11" s="52">
        <v>297000</v>
      </c>
      <c r="L11" s="50"/>
      <c r="M11" s="136" t="s">
        <v>214</v>
      </c>
      <c r="N11" s="44" t="s">
        <v>63</v>
      </c>
      <c r="O11" s="48">
        <v>796</v>
      </c>
      <c r="P11" s="18" t="s">
        <v>59</v>
      </c>
      <c r="Q11" s="55">
        <v>1</v>
      </c>
      <c r="R11" s="133">
        <v>89701000</v>
      </c>
      <c r="S11" s="51" t="s">
        <v>223</v>
      </c>
      <c r="T11" s="137">
        <v>43585</v>
      </c>
      <c r="U11" s="137">
        <v>44561</v>
      </c>
      <c r="V11" s="137">
        <v>43770</v>
      </c>
      <c r="W11" s="137">
        <v>44561</v>
      </c>
      <c r="X11" s="138"/>
    </row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1"/>
  <sheetViews>
    <sheetView zoomScale="75" zoomScaleNormal="75" workbookViewId="0">
      <selection activeCell="A11" sqref="A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8" customWidth="1"/>
    <col min="14" max="14" width="14" style="108" customWidth="1"/>
    <col min="15" max="15" width="39.855468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2" customFormat="1">
      <c r="A1" s="265" t="s">
        <v>140</v>
      </c>
      <c r="B1" s="265"/>
      <c r="C1" s="265"/>
      <c r="D1" s="265"/>
      <c r="E1" s="265"/>
      <c r="F1" s="265"/>
      <c r="G1" s="265"/>
      <c r="H1" s="265"/>
      <c r="M1" s="106"/>
      <c r="N1" s="106"/>
      <c r="O1" s="93"/>
      <c r="V1" s="40"/>
      <c r="Z1" s="94"/>
      <c r="AE1" s="275" t="s">
        <v>299</v>
      </c>
      <c r="AF1" s="276"/>
      <c r="AG1" s="276"/>
      <c r="AH1" s="276"/>
      <c r="AI1" s="276"/>
      <c r="AJ1" s="276"/>
    </row>
    <row r="2" spans="1:36" s="92" customFormat="1" ht="23.25" customHeight="1">
      <c r="A2" s="219"/>
      <c r="G2" s="94"/>
      <c r="H2" s="94"/>
      <c r="M2" s="106"/>
      <c r="N2" s="106"/>
      <c r="O2" s="93"/>
      <c r="V2" s="40"/>
      <c r="Z2" s="94"/>
      <c r="AE2" s="276"/>
      <c r="AF2" s="276"/>
      <c r="AG2" s="276"/>
      <c r="AH2" s="276"/>
      <c r="AI2" s="276"/>
      <c r="AJ2" s="276"/>
    </row>
    <row r="3" spans="1:36" s="266" customFormat="1" ht="23.25">
      <c r="A3" s="266" t="s">
        <v>300</v>
      </c>
      <c r="V3" s="267"/>
    </row>
    <row r="4" spans="1:36" s="92" customFormat="1" ht="15.75" customHeight="1">
      <c r="A4" s="219"/>
      <c r="G4" s="94"/>
      <c r="H4" s="94"/>
      <c r="M4" s="106"/>
      <c r="N4" s="106"/>
      <c r="O4" s="93"/>
      <c r="V4" s="40"/>
      <c r="Z4" s="94"/>
      <c r="AF4" s="94"/>
    </row>
    <row r="5" spans="1:36" s="96" customFormat="1" ht="15" customHeight="1">
      <c r="G5" s="97"/>
      <c r="H5" s="97"/>
      <c r="M5" s="107"/>
      <c r="N5" s="107"/>
      <c r="O5" s="98"/>
      <c r="V5" s="41"/>
      <c r="Z5" s="97"/>
      <c r="AF5" s="97"/>
    </row>
    <row r="6" spans="1:36" s="6" customFormat="1" ht="40.5" customHeight="1">
      <c r="A6" s="251" t="s">
        <v>30</v>
      </c>
      <c r="B6" s="251" t="s">
        <v>18</v>
      </c>
      <c r="C6" s="253" t="s">
        <v>20</v>
      </c>
      <c r="D6" s="253"/>
      <c r="E6" s="260" t="s">
        <v>36</v>
      </c>
      <c r="F6" s="251" t="s">
        <v>21</v>
      </c>
      <c r="G6" s="269" t="s">
        <v>22</v>
      </c>
      <c r="H6" s="269" t="s">
        <v>125</v>
      </c>
      <c r="I6" s="251" t="s">
        <v>126</v>
      </c>
      <c r="J6" s="251" t="s">
        <v>305</v>
      </c>
      <c r="K6" s="251" t="s">
        <v>52</v>
      </c>
      <c r="L6" s="253" t="s">
        <v>53</v>
      </c>
      <c r="M6" s="272" t="s">
        <v>128</v>
      </c>
      <c r="N6" s="277" t="s">
        <v>129</v>
      </c>
      <c r="O6" s="278" t="s">
        <v>37</v>
      </c>
      <c r="P6" s="281" t="s">
        <v>0</v>
      </c>
      <c r="Q6" s="282"/>
      <c r="R6" s="282"/>
      <c r="S6" s="283"/>
      <c r="T6" s="281" t="s">
        <v>210</v>
      </c>
      <c r="U6" s="282"/>
      <c r="V6" s="282"/>
      <c r="W6" s="283"/>
      <c r="X6" s="281" t="s">
        <v>31</v>
      </c>
      <c r="Y6" s="282"/>
      <c r="Z6" s="282"/>
      <c r="AA6" s="282"/>
      <c r="AB6" s="282"/>
      <c r="AC6" s="282"/>
      <c r="AD6" s="282"/>
      <c r="AE6" s="282"/>
      <c r="AF6" s="282"/>
      <c r="AG6" s="283"/>
      <c r="AH6" s="253" t="s">
        <v>19</v>
      </c>
      <c r="AI6" s="253" t="s">
        <v>54</v>
      </c>
      <c r="AJ6" s="284" t="s">
        <v>41</v>
      </c>
    </row>
    <row r="7" spans="1:36" s="6" customFormat="1" ht="113.25" customHeight="1">
      <c r="A7" s="268"/>
      <c r="B7" s="268"/>
      <c r="C7" s="251" t="s">
        <v>55</v>
      </c>
      <c r="D7" s="251" t="s">
        <v>56</v>
      </c>
      <c r="E7" s="261"/>
      <c r="F7" s="268"/>
      <c r="G7" s="270"/>
      <c r="H7" s="270"/>
      <c r="I7" s="268"/>
      <c r="J7" s="268"/>
      <c r="K7" s="268"/>
      <c r="L7" s="253"/>
      <c r="M7" s="273"/>
      <c r="N7" s="277"/>
      <c r="O7" s="278"/>
      <c r="P7" s="253" t="s">
        <v>57</v>
      </c>
      <c r="Q7" s="253" t="s">
        <v>42</v>
      </c>
      <c r="R7" s="253" t="s">
        <v>69</v>
      </c>
      <c r="S7" s="258" t="s">
        <v>70</v>
      </c>
      <c r="T7" s="253" t="s">
        <v>130</v>
      </c>
      <c r="U7" s="253" t="s">
        <v>38</v>
      </c>
      <c r="V7" s="254" t="s">
        <v>131</v>
      </c>
      <c r="W7" s="253" t="s">
        <v>132</v>
      </c>
      <c r="X7" s="251" t="s">
        <v>28</v>
      </c>
      <c r="Y7" s="251" t="s">
        <v>29</v>
      </c>
      <c r="Z7" s="279" t="s">
        <v>23</v>
      </c>
      <c r="AA7" s="280"/>
      <c r="AB7" s="251" t="s">
        <v>35</v>
      </c>
      <c r="AC7" s="263" t="s">
        <v>25</v>
      </c>
      <c r="AD7" s="264"/>
      <c r="AE7" s="258" t="s">
        <v>71</v>
      </c>
      <c r="AF7" s="269" t="s">
        <v>72</v>
      </c>
      <c r="AG7" s="251" t="s">
        <v>73</v>
      </c>
      <c r="AH7" s="253"/>
      <c r="AI7" s="253"/>
      <c r="AJ7" s="285"/>
    </row>
    <row r="8" spans="1:36" s="6" customFormat="1" ht="126.75" customHeight="1">
      <c r="A8" s="252"/>
      <c r="B8" s="252"/>
      <c r="C8" s="252"/>
      <c r="D8" s="252"/>
      <c r="E8" s="262"/>
      <c r="F8" s="252"/>
      <c r="G8" s="271"/>
      <c r="H8" s="271"/>
      <c r="I8" s="252"/>
      <c r="J8" s="252"/>
      <c r="K8" s="252"/>
      <c r="L8" s="253"/>
      <c r="M8" s="274"/>
      <c r="N8" s="277"/>
      <c r="O8" s="278"/>
      <c r="P8" s="253"/>
      <c r="Q8" s="253"/>
      <c r="R8" s="253"/>
      <c r="S8" s="258"/>
      <c r="T8" s="253"/>
      <c r="U8" s="253"/>
      <c r="V8" s="254"/>
      <c r="W8" s="253"/>
      <c r="X8" s="252"/>
      <c r="Y8" s="252"/>
      <c r="Z8" s="85" t="s">
        <v>34</v>
      </c>
      <c r="AA8" s="218" t="s">
        <v>27</v>
      </c>
      <c r="AB8" s="252"/>
      <c r="AC8" s="87" t="s">
        <v>26</v>
      </c>
      <c r="AD8" s="88" t="s">
        <v>24</v>
      </c>
      <c r="AE8" s="258"/>
      <c r="AF8" s="271"/>
      <c r="AG8" s="252"/>
      <c r="AH8" s="253"/>
      <c r="AI8" s="253"/>
      <c r="AJ8" s="286"/>
    </row>
    <row r="9" spans="1:36" s="6" customFormat="1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90">
        <v>8</v>
      </c>
      <c r="I9" s="89">
        <v>9</v>
      </c>
      <c r="J9" s="89">
        <v>10</v>
      </c>
      <c r="K9" s="89">
        <v>11</v>
      </c>
      <c r="L9" s="89">
        <v>12</v>
      </c>
      <c r="M9" s="109">
        <v>13</v>
      </c>
      <c r="N9" s="109">
        <v>14</v>
      </c>
      <c r="O9" s="91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89">
        <v>23</v>
      </c>
      <c r="X9" s="89">
        <v>24</v>
      </c>
      <c r="Y9" s="89">
        <v>25</v>
      </c>
      <c r="Z9" s="90">
        <v>26</v>
      </c>
      <c r="AA9" s="89">
        <v>27</v>
      </c>
      <c r="AB9" s="89">
        <v>28</v>
      </c>
      <c r="AC9" s="89">
        <v>29</v>
      </c>
      <c r="AD9" s="89">
        <v>30</v>
      </c>
      <c r="AE9" s="89">
        <v>31</v>
      </c>
      <c r="AF9" s="90">
        <v>32</v>
      </c>
      <c r="AG9" s="89">
        <v>33</v>
      </c>
      <c r="AH9" s="89">
        <v>34</v>
      </c>
      <c r="AI9" s="89">
        <v>35</v>
      </c>
      <c r="AJ9" s="89">
        <v>36</v>
      </c>
    </row>
    <row r="10" spans="1:36" s="157" customFormat="1" ht="24" customHeight="1">
      <c r="A10" s="141" t="s">
        <v>244</v>
      </c>
      <c r="B10" s="142"/>
      <c r="C10" s="143"/>
      <c r="D10" s="143"/>
      <c r="E10" s="142"/>
      <c r="F10" s="144"/>
      <c r="G10" s="152"/>
      <c r="H10" s="152"/>
      <c r="I10" s="158"/>
      <c r="J10" s="146"/>
      <c r="K10" s="158"/>
      <c r="L10" s="159"/>
      <c r="M10" s="149"/>
      <c r="N10" s="149"/>
      <c r="O10" s="150"/>
      <c r="P10" s="148"/>
      <c r="Q10" s="186"/>
      <c r="R10" s="148"/>
      <c r="S10" s="151"/>
      <c r="T10" s="148"/>
      <c r="U10" s="148"/>
      <c r="V10" s="148"/>
      <c r="W10" s="148"/>
      <c r="X10" s="148"/>
      <c r="Y10" s="148"/>
      <c r="Z10" s="152"/>
      <c r="AA10" s="148"/>
      <c r="AB10" s="148"/>
      <c r="AC10" s="187"/>
      <c r="AD10" s="187"/>
      <c r="AE10" s="151"/>
      <c r="AF10" s="151"/>
      <c r="AG10" s="150"/>
      <c r="AH10" s="147"/>
      <c r="AI10" s="148"/>
      <c r="AJ10" s="148"/>
    </row>
    <row r="11" spans="1:36" s="6" customFormat="1" ht="62.25" customHeight="1">
      <c r="A11" s="57">
        <v>7</v>
      </c>
      <c r="B11" s="54">
        <v>2307</v>
      </c>
      <c r="C11" s="68" t="s">
        <v>127</v>
      </c>
      <c r="D11" s="17"/>
      <c r="E11" s="27" t="s">
        <v>116</v>
      </c>
      <c r="F11" s="46" t="s">
        <v>85</v>
      </c>
      <c r="G11" s="169" t="s">
        <v>123</v>
      </c>
      <c r="H11" s="61" t="s">
        <v>144</v>
      </c>
      <c r="I11" s="70" t="s">
        <v>171</v>
      </c>
      <c r="J11" s="217">
        <v>2</v>
      </c>
      <c r="K11" s="70" t="s">
        <v>231</v>
      </c>
      <c r="L11" s="170" t="s">
        <v>199</v>
      </c>
      <c r="M11" s="110">
        <v>9576100</v>
      </c>
      <c r="N11" s="110">
        <f>M11</f>
        <v>9576100</v>
      </c>
      <c r="O11" s="197" t="s">
        <v>327</v>
      </c>
      <c r="P11" s="68" t="s">
        <v>127</v>
      </c>
      <c r="Q11" s="171" t="s">
        <v>225</v>
      </c>
      <c r="R11" s="116">
        <v>44985</v>
      </c>
      <c r="S11" s="121">
        <v>45012</v>
      </c>
      <c r="T11" s="166"/>
      <c r="U11" s="166"/>
      <c r="V11" s="167"/>
      <c r="W11" s="17"/>
      <c r="X11" s="168" t="str">
        <f t="shared" ref="X11" si="0">G11</f>
        <v>Оказание услуг по организации питания в ДОЛ "Энергетик"</v>
      </c>
      <c r="Y11" s="68" t="s">
        <v>63</v>
      </c>
      <c r="Z11" s="123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1">
        <v>45023</v>
      </c>
      <c r="AF11" s="121">
        <v>45078</v>
      </c>
      <c r="AG11" s="124">
        <v>45169</v>
      </c>
      <c r="AH11" s="46" t="s">
        <v>249</v>
      </c>
      <c r="AI11" s="47"/>
      <c r="AJ11" s="167" t="s">
        <v>328</v>
      </c>
    </row>
    <row r="12" spans="1:36" s="6" customFormat="1" ht="32.25" customHeight="1">
      <c r="A12" s="102"/>
      <c r="B12" s="54"/>
      <c r="C12" s="68"/>
      <c r="D12" s="17"/>
      <c r="E12" s="27"/>
      <c r="F12" s="46"/>
      <c r="G12" s="174"/>
      <c r="H12" s="175"/>
      <c r="I12" s="176"/>
      <c r="J12" s="165"/>
      <c r="K12" s="70"/>
      <c r="L12" s="17"/>
      <c r="M12" s="177">
        <f>SUBTOTAL(9,M11:M11)</f>
        <v>9576100</v>
      </c>
      <c r="N12" s="177">
        <f>SUBTOTAL(9,N11:N11)</f>
        <v>9576100</v>
      </c>
      <c r="O12" s="27"/>
      <c r="P12" s="68"/>
      <c r="Q12" s="70"/>
      <c r="R12" s="116"/>
      <c r="S12" s="121"/>
      <c r="T12" s="70"/>
      <c r="U12" s="70"/>
      <c r="V12" s="173"/>
      <c r="W12" s="77"/>
      <c r="X12" s="67"/>
      <c r="Y12" s="68"/>
      <c r="Z12" s="123"/>
      <c r="AA12" s="61"/>
      <c r="AB12" s="57"/>
      <c r="AC12" s="61"/>
      <c r="AD12" s="68"/>
      <c r="AE12" s="121"/>
      <c r="AF12" s="121"/>
      <c r="AG12" s="124"/>
      <c r="AH12" s="46"/>
      <c r="AI12" s="47"/>
      <c r="AJ12" s="47"/>
    </row>
    <row r="13" spans="1:36" s="30" customFormat="1">
      <c r="A13" s="248" t="s">
        <v>138</v>
      </c>
      <c r="B13" s="249"/>
      <c r="C13" s="249"/>
      <c r="D13" s="249"/>
      <c r="E13" s="249"/>
      <c r="F13" s="249"/>
      <c r="G13" s="250"/>
      <c r="H13" s="37"/>
      <c r="I13" s="39"/>
      <c r="J13" s="29"/>
      <c r="K13" s="28"/>
      <c r="L13" s="7"/>
      <c r="M13" s="114">
        <f>M12</f>
        <v>9576100</v>
      </c>
      <c r="N13" s="114">
        <f>N12</f>
        <v>9576100</v>
      </c>
      <c r="O13" s="29"/>
      <c r="P13" s="7"/>
      <c r="Q13" s="29"/>
      <c r="R13" s="12"/>
      <c r="S13" s="13"/>
      <c r="T13" s="29"/>
      <c r="U13" s="29"/>
      <c r="V13" s="42"/>
      <c r="W13" s="7"/>
      <c r="X13" s="9"/>
      <c r="Y13" s="7"/>
      <c r="Z13" s="36"/>
      <c r="AA13" s="9"/>
      <c r="AB13" s="7"/>
      <c r="AC13" s="13"/>
      <c r="AD13" s="14"/>
      <c r="AE13" s="14"/>
      <c r="AF13" s="34"/>
      <c r="AG13" s="29"/>
      <c r="AH13" s="81"/>
      <c r="AI13" s="29"/>
      <c r="AJ13" s="29"/>
    </row>
    <row r="14" spans="1:36" s="30" customFormat="1">
      <c r="A14" s="31"/>
      <c r="B14" s="31"/>
      <c r="G14" s="38"/>
      <c r="H14" s="38"/>
      <c r="K14" s="31"/>
      <c r="M14" s="108"/>
      <c r="N14" s="108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K15" s="31"/>
      <c r="M15" s="108"/>
      <c r="N15" s="108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8"/>
      <c r="N16" s="108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M17" s="108"/>
      <c r="N17" s="108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8"/>
      <c r="M18" s="108"/>
      <c r="N18" s="108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8" t="s">
        <v>302</v>
      </c>
      <c r="M19" s="108">
        <f>M11</f>
        <v>9576100</v>
      </c>
      <c r="N19" s="108">
        <f>N11</f>
        <v>9576100</v>
      </c>
      <c r="O19" s="38">
        <v>1</v>
      </c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L20" s="108"/>
      <c r="M20" s="139"/>
      <c r="N20" s="139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08"/>
      <c r="N21" s="108"/>
      <c r="O21" s="38">
        <f>SUBTOTAL(9,O17:O20)</f>
        <v>1</v>
      </c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40">
        <f>SUBTOTAL(9,M18:M21)</f>
        <v>9576100</v>
      </c>
      <c r="N22" s="140">
        <f>SUBTOTAL(9,N18:N21)</f>
        <v>9576100</v>
      </c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8"/>
      <c r="N23" s="108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8"/>
      <c r="N24" s="108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8"/>
      <c r="N25" s="108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8"/>
      <c r="N26" s="108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8"/>
      <c r="N27" s="108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8"/>
      <c r="N28" s="108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8"/>
      <c r="N29" s="108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8"/>
      <c r="N30" s="108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8"/>
      <c r="N31" s="108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8"/>
      <c r="N32" s="108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8"/>
      <c r="N33" s="108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8"/>
      <c r="N34" s="108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8"/>
      <c r="N35" s="108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8"/>
      <c r="N36" s="108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8"/>
      <c r="N37" s="108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8"/>
      <c r="N38" s="108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8"/>
      <c r="N39" s="108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8"/>
      <c r="N40" s="108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8"/>
      <c r="N41" s="108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8"/>
      <c r="N42" s="108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8"/>
      <c r="N43" s="108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8"/>
      <c r="N44" s="108"/>
      <c r="V44" s="43"/>
      <c r="Z44" s="38"/>
      <c r="AE44" s="32"/>
      <c r="AF44" s="38"/>
    </row>
    <row r="45" spans="1:32" s="30" customFormat="1">
      <c r="A45" s="31"/>
      <c r="B45" s="31"/>
      <c r="G45" s="38"/>
      <c r="H45" s="38"/>
      <c r="M45" s="108"/>
      <c r="N45" s="108"/>
      <c r="V45" s="43"/>
      <c r="Z45" s="38"/>
      <c r="AE45" s="32"/>
      <c r="AF45" s="38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</sheetData>
  <autoFilter ref="A9:AJ12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AF7:AF8"/>
    <mergeCell ref="AG7:AG8"/>
    <mergeCell ref="A13:G13"/>
    <mergeCell ref="AB7:AB8"/>
    <mergeCell ref="W7:W8"/>
    <mergeCell ref="X7:X8"/>
    <mergeCell ref="Y7:Y8"/>
    <mergeCell ref="Z7:AA7"/>
    <mergeCell ref="I6:I8"/>
    <mergeCell ref="J6:J8"/>
    <mergeCell ref="K6:K8"/>
    <mergeCell ref="L6:L8"/>
    <mergeCell ref="M6:M8"/>
    <mergeCell ref="N6:N8"/>
    <mergeCell ref="X6:AG6"/>
    <mergeCell ref="S7:S8"/>
    <mergeCell ref="A1:H1"/>
    <mergeCell ref="AH6:AH8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J6:AJ8"/>
    <mergeCell ref="C7:C8"/>
    <mergeCell ref="AI6:AI8"/>
    <mergeCell ref="AC7:AD7"/>
    <mergeCell ref="AE7:AE8"/>
    <mergeCell ref="D7:D8"/>
    <mergeCell ref="P7:P8"/>
    <mergeCell ref="Q7:Q8"/>
    <mergeCell ref="R7:R8"/>
    <mergeCell ref="V7:V8"/>
    <mergeCell ref="O6:O8"/>
    <mergeCell ref="P6:S6"/>
    <mergeCell ref="T6:W6"/>
    <mergeCell ref="T7:T8"/>
    <mergeCell ref="U7:U8"/>
  </mergeCells>
  <pageMargins left="0.7" right="0.7" top="0.75" bottom="0.75" header="0.3" footer="0.3"/>
  <pageSetup paperSize="9" scale="1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0"/>
  <sheetViews>
    <sheetView topLeftCell="A7" zoomScale="75" zoomScaleNormal="75" workbookViewId="0">
      <selection activeCell="A11" sqref="A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8" customWidth="1"/>
    <col min="14" max="14" width="14" style="108" customWidth="1"/>
    <col min="15" max="15" width="33.71093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2" customFormat="1">
      <c r="A1" s="265" t="s">
        <v>140</v>
      </c>
      <c r="B1" s="265"/>
      <c r="C1" s="265"/>
      <c r="D1" s="265"/>
      <c r="E1" s="265"/>
      <c r="F1" s="265"/>
      <c r="G1" s="265"/>
      <c r="H1" s="265"/>
      <c r="M1" s="106"/>
      <c r="N1" s="106"/>
      <c r="O1" s="93"/>
      <c r="V1" s="40"/>
      <c r="Z1" s="94"/>
      <c r="AE1" s="275" t="s">
        <v>299</v>
      </c>
      <c r="AF1" s="276"/>
      <c r="AG1" s="276"/>
      <c r="AH1" s="276"/>
      <c r="AI1" s="276"/>
      <c r="AJ1" s="276"/>
    </row>
    <row r="2" spans="1:36" s="92" customFormat="1" ht="23.25" customHeight="1">
      <c r="A2" s="227"/>
      <c r="G2" s="94"/>
      <c r="H2" s="94"/>
      <c r="M2" s="106"/>
      <c r="N2" s="106"/>
      <c r="O2" s="93"/>
      <c r="V2" s="40"/>
      <c r="Z2" s="94"/>
      <c r="AE2" s="276"/>
      <c r="AF2" s="276"/>
      <c r="AG2" s="276"/>
      <c r="AH2" s="276"/>
      <c r="AI2" s="276"/>
      <c r="AJ2" s="276"/>
    </row>
    <row r="3" spans="1:36" s="266" customFormat="1" ht="23.25">
      <c r="A3" s="266" t="s">
        <v>303</v>
      </c>
      <c r="V3" s="267"/>
    </row>
    <row r="4" spans="1:36" s="92" customFormat="1" ht="15.75" customHeight="1">
      <c r="A4" s="227"/>
      <c r="G4" s="94"/>
      <c r="H4" s="94"/>
      <c r="M4" s="106"/>
      <c r="N4" s="106"/>
      <c r="O4" s="93"/>
      <c r="V4" s="40"/>
      <c r="Z4" s="94"/>
      <c r="AF4" s="94"/>
    </row>
    <row r="5" spans="1:36" s="96" customFormat="1" ht="15" customHeight="1">
      <c r="G5" s="97"/>
      <c r="H5" s="97"/>
      <c r="M5" s="107"/>
      <c r="N5" s="107"/>
      <c r="O5" s="98"/>
      <c r="V5" s="41"/>
      <c r="Z5" s="97"/>
      <c r="AF5" s="97"/>
    </row>
    <row r="6" spans="1:36" s="6" customFormat="1" ht="40.5" customHeight="1">
      <c r="A6" s="251" t="s">
        <v>30</v>
      </c>
      <c r="B6" s="251" t="s">
        <v>18</v>
      </c>
      <c r="C6" s="253" t="s">
        <v>20</v>
      </c>
      <c r="D6" s="253"/>
      <c r="E6" s="260" t="s">
        <v>36</v>
      </c>
      <c r="F6" s="251" t="s">
        <v>21</v>
      </c>
      <c r="G6" s="269" t="s">
        <v>22</v>
      </c>
      <c r="H6" s="269" t="s">
        <v>125</v>
      </c>
      <c r="I6" s="251" t="s">
        <v>126</v>
      </c>
      <c r="J6" s="251" t="s">
        <v>304</v>
      </c>
      <c r="K6" s="251" t="s">
        <v>52</v>
      </c>
      <c r="L6" s="253" t="s">
        <v>53</v>
      </c>
      <c r="M6" s="272" t="s">
        <v>128</v>
      </c>
      <c r="N6" s="277" t="s">
        <v>129</v>
      </c>
      <c r="O6" s="278" t="s">
        <v>37</v>
      </c>
      <c r="P6" s="281" t="s">
        <v>0</v>
      </c>
      <c r="Q6" s="282"/>
      <c r="R6" s="282"/>
      <c r="S6" s="283"/>
      <c r="T6" s="281" t="s">
        <v>210</v>
      </c>
      <c r="U6" s="282"/>
      <c r="V6" s="282"/>
      <c r="W6" s="283"/>
      <c r="X6" s="281" t="s">
        <v>31</v>
      </c>
      <c r="Y6" s="282"/>
      <c r="Z6" s="282"/>
      <c r="AA6" s="282"/>
      <c r="AB6" s="282"/>
      <c r="AC6" s="282"/>
      <c r="AD6" s="282"/>
      <c r="AE6" s="282"/>
      <c r="AF6" s="282"/>
      <c r="AG6" s="283"/>
      <c r="AH6" s="253" t="s">
        <v>19</v>
      </c>
      <c r="AI6" s="253" t="s">
        <v>54</v>
      </c>
      <c r="AJ6" s="284" t="s">
        <v>41</v>
      </c>
    </row>
    <row r="7" spans="1:36" s="6" customFormat="1" ht="113.25" customHeight="1">
      <c r="A7" s="268"/>
      <c r="B7" s="268"/>
      <c r="C7" s="251" t="s">
        <v>55</v>
      </c>
      <c r="D7" s="251" t="s">
        <v>56</v>
      </c>
      <c r="E7" s="261"/>
      <c r="F7" s="268"/>
      <c r="G7" s="270"/>
      <c r="H7" s="270"/>
      <c r="I7" s="268"/>
      <c r="J7" s="268"/>
      <c r="K7" s="268"/>
      <c r="L7" s="253"/>
      <c r="M7" s="273"/>
      <c r="N7" s="277"/>
      <c r="O7" s="278"/>
      <c r="P7" s="253" t="s">
        <v>57</v>
      </c>
      <c r="Q7" s="253" t="s">
        <v>42</v>
      </c>
      <c r="R7" s="253" t="s">
        <v>69</v>
      </c>
      <c r="S7" s="258" t="s">
        <v>70</v>
      </c>
      <c r="T7" s="253" t="s">
        <v>130</v>
      </c>
      <c r="U7" s="253" t="s">
        <v>38</v>
      </c>
      <c r="V7" s="254" t="s">
        <v>131</v>
      </c>
      <c r="W7" s="253" t="s">
        <v>132</v>
      </c>
      <c r="X7" s="251" t="s">
        <v>28</v>
      </c>
      <c r="Y7" s="251" t="s">
        <v>29</v>
      </c>
      <c r="Z7" s="279" t="s">
        <v>23</v>
      </c>
      <c r="AA7" s="280"/>
      <c r="AB7" s="251" t="s">
        <v>35</v>
      </c>
      <c r="AC7" s="263" t="s">
        <v>25</v>
      </c>
      <c r="AD7" s="264"/>
      <c r="AE7" s="258" t="s">
        <v>71</v>
      </c>
      <c r="AF7" s="269" t="s">
        <v>72</v>
      </c>
      <c r="AG7" s="251" t="s">
        <v>73</v>
      </c>
      <c r="AH7" s="253"/>
      <c r="AI7" s="253"/>
      <c r="AJ7" s="285"/>
    </row>
    <row r="8" spans="1:36" s="6" customFormat="1" ht="126.75" customHeight="1">
      <c r="A8" s="252"/>
      <c r="B8" s="252"/>
      <c r="C8" s="252"/>
      <c r="D8" s="252"/>
      <c r="E8" s="262"/>
      <c r="F8" s="252"/>
      <c r="G8" s="271"/>
      <c r="H8" s="271"/>
      <c r="I8" s="252"/>
      <c r="J8" s="252"/>
      <c r="K8" s="252"/>
      <c r="L8" s="253"/>
      <c r="M8" s="274"/>
      <c r="N8" s="277"/>
      <c r="O8" s="278"/>
      <c r="P8" s="253"/>
      <c r="Q8" s="253"/>
      <c r="R8" s="253"/>
      <c r="S8" s="258"/>
      <c r="T8" s="253"/>
      <c r="U8" s="253"/>
      <c r="V8" s="254"/>
      <c r="W8" s="253"/>
      <c r="X8" s="252"/>
      <c r="Y8" s="252"/>
      <c r="Z8" s="85" t="s">
        <v>34</v>
      </c>
      <c r="AA8" s="226" t="s">
        <v>27</v>
      </c>
      <c r="AB8" s="252"/>
      <c r="AC8" s="87" t="s">
        <v>26</v>
      </c>
      <c r="AD8" s="88" t="s">
        <v>24</v>
      </c>
      <c r="AE8" s="258"/>
      <c r="AF8" s="271"/>
      <c r="AG8" s="252"/>
      <c r="AH8" s="253"/>
      <c r="AI8" s="253"/>
      <c r="AJ8" s="286"/>
    </row>
    <row r="9" spans="1:36" s="6" customFormat="1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90">
        <v>8</v>
      </c>
      <c r="I9" s="89">
        <v>9</v>
      </c>
      <c r="J9" s="89">
        <v>10</v>
      </c>
      <c r="K9" s="89">
        <v>11</v>
      </c>
      <c r="L9" s="89">
        <v>12</v>
      </c>
      <c r="M9" s="109">
        <v>13</v>
      </c>
      <c r="N9" s="109">
        <v>14</v>
      </c>
      <c r="O9" s="91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89">
        <v>23</v>
      </c>
      <c r="X9" s="89">
        <v>24</v>
      </c>
      <c r="Y9" s="89">
        <v>25</v>
      </c>
      <c r="Z9" s="90">
        <v>26</v>
      </c>
      <c r="AA9" s="89">
        <v>27</v>
      </c>
      <c r="AB9" s="89">
        <v>28</v>
      </c>
      <c r="AC9" s="89">
        <v>29</v>
      </c>
      <c r="AD9" s="89">
        <v>30</v>
      </c>
      <c r="AE9" s="89">
        <v>31</v>
      </c>
      <c r="AF9" s="90">
        <v>32</v>
      </c>
      <c r="AG9" s="89">
        <v>33</v>
      </c>
      <c r="AH9" s="89">
        <v>34</v>
      </c>
      <c r="AI9" s="89">
        <v>35</v>
      </c>
      <c r="AJ9" s="89">
        <v>36</v>
      </c>
    </row>
    <row r="10" spans="1:36" s="157" customFormat="1" ht="24" customHeight="1">
      <c r="A10" s="141" t="s">
        <v>244</v>
      </c>
      <c r="B10" s="142"/>
      <c r="C10" s="143"/>
      <c r="D10" s="143"/>
      <c r="E10" s="142"/>
      <c r="F10" s="144"/>
      <c r="G10" s="152"/>
      <c r="H10" s="152"/>
      <c r="I10" s="158"/>
      <c r="J10" s="146"/>
      <c r="K10" s="158"/>
      <c r="L10" s="159"/>
      <c r="M10" s="149"/>
      <c r="N10" s="149"/>
      <c r="O10" s="150"/>
      <c r="P10" s="148"/>
      <c r="Q10" s="186"/>
      <c r="R10" s="148"/>
      <c r="S10" s="151"/>
      <c r="T10" s="148"/>
      <c r="U10" s="148"/>
      <c r="V10" s="148"/>
      <c r="W10" s="148"/>
      <c r="X10" s="148"/>
      <c r="Y10" s="148"/>
      <c r="Z10" s="152"/>
      <c r="AA10" s="148"/>
      <c r="AB10" s="148"/>
      <c r="AC10" s="187"/>
      <c r="AD10" s="187"/>
      <c r="AE10" s="151"/>
      <c r="AF10" s="151"/>
      <c r="AG10" s="150"/>
      <c r="AH10" s="147"/>
      <c r="AI10" s="148"/>
      <c r="AJ10" s="148"/>
    </row>
    <row r="11" spans="1:36" s="6" customFormat="1" ht="62.25" customHeight="1">
      <c r="A11" s="57">
        <v>7</v>
      </c>
      <c r="B11" s="54">
        <v>2407</v>
      </c>
      <c r="C11" s="68" t="s">
        <v>127</v>
      </c>
      <c r="D11" s="17"/>
      <c r="E11" s="27" t="s">
        <v>116</v>
      </c>
      <c r="F11" s="46" t="s">
        <v>85</v>
      </c>
      <c r="G11" s="169" t="s">
        <v>123</v>
      </c>
      <c r="H11" s="61" t="s">
        <v>144</v>
      </c>
      <c r="I11" s="70" t="s">
        <v>171</v>
      </c>
      <c r="J11" s="217">
        <v>2</v>
      </c>
      <c r="K11" s="70" t="s">
        <v>231</v>
      </c>
      <c r="L11" s="170" t="s">
        <v>199</v>
      </c>
      <c r="M11" s="110">
        <v>10026177</v>
      </c>
      <c r="N11" s="110">
        <f>M11</f>
        <v>10026177</v>
      </c>
      <c r="O11" s="70" t="s">
        <v>301</v>
      </c>
      <c r="P11" s="68" t="s">
        <v>127</v>
      </c>
      <c r="Q11" s="171" t="s">
        <v>225</v>
      </c>
      <c r="R11" s="116">
        <v>45323</v>
      </c>
      <c r="S11" s="121">
        <v>45354</v>
      </c>
      <c r="T11" s="166"/>
      <c r="U11" s="166"/>
      <c r="V11" s="167"/>
      <c r="W11" s="17"/>
      <c r="X11" s="168" t="str">
        <f t="shared" ref="X11" si="0">G11</f>
        <v>Оказание услуг по организации питания в ДОЛ "Энергетик"</v>
      </c>
      <c r="Y11" s="68" t="s">
        <v>63</v>
      </c>
      <c r="Z11" s="123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1">
        <v>45375</v>
      </c>
      <c r="AF11" s="121">
        <v>45444</v>
      </c>
      <c r="AG11" s="124">
        <v>45535</v>
      </c>
      <c r="AH11" s="46" t="s">
        <v>306</v>
      </c>
      <c r="AI11" s="47"/>
      <c r="AJ11" s="167" t="s">
        <v>328</v>
      </c>
    </row>
    <row r="12" spans="1:36" s="30" customFormat="1">
      <c r="A12" s="248" t="s">
        <v>138</v>
      </c>
      <c r="B12" s="249"/>
      <c r="C12" s="249"/>
      <c r="D12" s="249"/>
      <c r="E12" s="249"/>
      <c r="F12" s="249"/>
      <c r="G12" s="250"/>
      <c r="H12" s="37"/>
      <c r="I12" s="39"/>
      <c r="J12" s="29"/>
      <c r="K12" s="28"/>
      <c r="L12" s="7"/>
      <c r="M12" s="114">
        <f>SUBTOTAL(9,M11)</f>
        <v>10026177</v>
      </c>
      <c r="N12" s="114">
        <f>SUBTOTAL(9,N11)</f>
        <v>10026177</v>
      </c>
      <c r="O12" s="29"/>
      <c r="P12" s="7"/>
      <c r="Q12" s="29"/>
      <c r="R12" s="12"/>
      <c r="S12" s="13"/>
      <c r="T12" s="29"/>
      <c r="U12" s="29"/>
      <c r="V12" s="42"/>
      <c r="W12" s="7"/>
      <c r="X12" s="9"/>
      <c r="Y12" s="7"/>
      <c r="Z12" s="36"/>
      <c r="AA12" s="9"/>
      <c r="AB12" s="7"/>
      <c r="AC12" s="13"/>
      <c r="AD12" s="14"/>
      <c r="AE12" s="14"/>
      <c r="AF12" s="34"/>
      <c r="AG12" s="29"/>
      <c r="AH12" s="81"/>
      <c r="AI12" s="29"/>
      <c r="AJ12" s="29"/>
    </row>
    <row r="13" spans="1:36" s="30" customFormat="1">
      <c r="A13" s="31"/>
      <c r="B13" s="31"/>
      <c r="G13" s="38"/>
      <c r="H13" s="38"/>
      <c r="K13" s="31"/>
      <c r="M13" s="108"/>
      <c r="N13" s="108"/>
      <c r="V13" s="43"/>
      <c r="Z13" s="38"/>
      <c r="AE13" s="32"/>
      <c r="AF13" s="38"/>
    </row>
    <row r="14" spans="1:36" s="30" customFormat="1">
      <c r="A14" s="31"/>
      <c r="B14" s="31"/>
      <c r="G14" s="38"/>
      <c r="H14" s="38"/>
      <c r="K14" s="31"/>
      <c r="M14" s="108"/>
      <c r="N14" s="108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M15" s="108"/>
      <c r="N15" s="108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8"/>
      <c r="N16" s="108"/>
      <c r="O16" s="38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L17" s="108"/>
      <c r="M17" s="108"/>
      <c r="N17" s="108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8"/>
      <c r="M18" s="108"/>
      <c r="N18" s="108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8"/>
      <c r="M19" s="139"/>
      <c r="N19" s="139"/>
      <c r="O19" s="38"/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M20" s="108"/>
      <c r="N20" s="108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40"/>
      <c r="N21" s="140"/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08"/>
      <c r="N22" s="108"/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8"/>
      <c r="N23" s="108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8"/>
      <c r="N24" s="108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8"/>
      <c r="N25" s="108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8"/>
      <c r="N26" s="108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8"/>
      <c r="N27" s="108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8"/>
      <c r="N28" s="108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8"/>
      <c r="N29" s="108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8"/>
      <c r="N30" s="108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8"/>
      <c r="N31" s="108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8"/>
      <c r="N32" s="108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8"/>
      <c r="N33" s="108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8"/>
      <c r="N34" s="108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8"/>
      <c r="N35" s="108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8"/>
      <c r="N36" s="108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8"/>
      <c r="N37" s="108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8"/>
      <c r="N38" s="108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8"/>
      <c r="N39" s="108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8"/>
      <c r="N40" s="108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8"/>
      <c r="N41" s="108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8"/>
      <c r="N42" s="108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8"/>
      <c r="N43" s="108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8"/>
      <c r="N44" s="108"/>
      <c r="V44" s="43"/>
      <c r="Z44" s="38"/>
      <c r="AE44" s="32"/>
      <c r="AF44" s="38"/>
    </row>
    <row r="45" spans="1:32">
      <c r="B45" s="3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</sheetData>
  <autoFilter ref="A9:AJ1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A12:G12"/>
    <mergeCell ref="AB7:AB8"/>
    <mergeCell ref="AC7:AD7"/>
    <mergeCell ref="AE7:AE8"/>
    <mergeCell ref="AF7:AF8"/>
    <mergeCell ref="I6:I8"/>
    <mergeCell ref="J6:J8"/>
    <mergeCell ref="K6:K8"/>
    <mergeCell ref="L6:L8"/>
    <mergeCell ref="M6:M8"/>
    <mergeCell ref="N6:N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H6:AH8"/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I6:AI8"/>
    <mergeCell ref="W7:W8"/>
    <mergeCell ref="X7:X8"/>
    <mergeCell ref="Y7:Y8"/>
    <mergeCell ref="Z7:AA7"/>
    <mergeCell ref="AG7:AG8"/>
  </mergeCells>
  <pageMargins left="0.7" right="0.7" top="0.75" bottom="0.75" header="0.3" footer="0.3"/>
  <pageSetup paperSize="9" scale="1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0"/>
  <sheetViews>
    <sheetView topLeftCell="A7" zoomScale="75" zoomScaleNormal="75" workbookViewId="0">
      <selection activeCell="A11" sqref="A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8" customWidth="1"/>
    <col min="14" max="14" width="14" style="108" customWidth="1"/>
    <col min="15" max="15" width="33.71093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2" customFormat="1">
      <c r="A1" s="265" t="s">
        <v>140</v>
      </c>
      <c r="B1" s="265"/>
      <c r="C1" s="265"/>
      <c r="D1" s="265"/>
      <c r="E1" s="265"/>
      <c r="F1" s="265"/>
      <c r="G1" s="265"/>
      <c r="H1" s="265"/>
      <c r="M1" s="106"/>
      <c r="N1" s="106"/>
      <c r="O1" s="93"/>
      <c r="V1" s="40"/>
      <c r="Z1" s="94"/>
      <c r="AE1" s="275" t="s">
        <v>299</v>
      </c>
      <c r="AF1" s="276"/>
      <c r="AG1" s="276"/>
      <c r="AH1" s="276"/>
      <c r="AI1" s="276"/>
      <c r="AJ1" s="276"/>
    </row>
    <row r="2" spans="1:36" s="92" customFormat="1" ht="23.25" customHeight="1">
      <c r="A2" s="229"/>
      <c r="G2" s="94"/>
      <c r="H2" s="94"/>
      <c r="M2" s="106"/>
      <c r="N2" s="106"/>
      <c r="O2" s="93"/>
      <c r="V2" s="40"/>
      <c r="Z2" s="94"/>
      <c r="AE2" s="276"/>
      <c r="AF2" s="276"/>
      <c r="AG2" s="276"/>
      <c r="AH2" s="276"/>
      <c r="AI2" s="276"/>
      <c r="AJ2" s="276"/>
    </row>
    <row r="3" spans="1:36" s="266" customFormat="1" ht="23.25">
      <c r="A3" s="266" t="s">
        <v>286</v>
      </c>
      <c r="V3" s="267"/>
    </row>
    <row r="4" spans="1:36" s="92" customFormat="1" ht="15.75" customHeight="1">
      <c r="A4" s="229"/>
      <c r="G4" s="94"/>
      <c r="H4" s="94"/>
      <c r="M4" s="106"/>
      <c r="N4" s="106"/>
      <c r="O4" s="93"/>
      <c r="V4" s="40"/>
      <c r="Z4" s="94"/>
      <c r="AF4" s="94"/>
    </row>
    <row r="5" spans="1:36" s="96" customFormat="1" ht="15" customHeight="1">
      <c r="G5" s="97"/>
      <c r="H5" s="97"/>
      <c r="M5" s="107"/>
      <c r="N5" s="107"/>
      <c r="O5" s="98"/>
      <c r="V5" s="41"/>
      <c r="Z5" s="97"/>
      <c r="AF5" s="97"/>
    </row>
    <row r="6" spans="1:36" s="6" customFormat="1" ht="40.5" customHeight="1">
      <c r="A6" s="251" t="s">
        <v>30</v>
      </c>
      <c r="B6" s="251" t="s">
        <v>18</v>
      </c>
      <c r="C6" s="253" t="s">
        <v>20</v>
      </c>
      <c r="D6" s="253"/>
      <c r="E6" s="260" t="s">
        <v>36</v>
      </c>
      <c r="F6" s="251" t="s">
        <v>21</v>
      </c>
      <c r="G6" s="269" t="s">
        <v>22</v>
      </c>
      <c r="H6" s="269" t="s">
        <v>125</v>
      </c>
      <c r="I6" s="251" t="s">
        <v>126</v>
      </c>
      <c r="J6" s="251" t="s">
        <v>304</v>
      </c>
      <c r="K6" s="251" t="s">
        <v>52</v>
      </c>
      <c r="L6" s="253" t="s">
        <v>53</v>
      </c>
      <c r="M6" s="272" t="s">
        <v>128</v>
      </c>
      <c r="N6" s="277" t="s">
        <v>129</v>
      </c>
      <c r="O6" s="278" t="s">
        <v>37</v>
      </c>
      <c r="P6" s="281" t="s">
        <v>0</v>
      </c>
      <c r="Q6" s="282"/>
      <c r="R6" s="282"/>
      <c r="S6" s="283"/>
      <c r="T6" s="281" t="s">
        <v>210</v>
      </c>
      <c r="U6" s="282"/>
      <c r="V6" s="282"/>
      <c r="W6" s="283"/>
      <c r="X6" s="281" t="s">
        <v>31</v>
      </c>
      <c r="Y6" s="282"/>
      <c r="Z6" s="282"/>
      <c r="AA6" s="282"/>
      <c r="AB6" s="282"/>
      <c r="AC6" s="282"/>
      <c r="AD6" s="282"/>
      <c r="AE6" s="282"/>
      <c r="AF6" s="282"/>
      <c r="AG6" s="283"/>
      <c r="AH6" s="253" t="s">
        <v>19</v>
      </c>
      <c r="AI6" s="253" t="s">
        <v>54</v>
      </c>
      <c r="AJ6" s="284" t="s">
        <v>41</v>
      </c>
    </row>
    <row r="7" spans="1:36" s="6" customFormat="1" ht="113.25" customHeight="1">
      <c r="A7" s="268"/>
      <c r="B7" s="268"/>
      <c r="C7" s="251" t="s">
        <v>55</v>
      </c>
      <c r="D7" s="251" t="s">
        <v>56</v>
      </c>
      <c r="E7" s="261"/>
      <c r="F7" s="268"/>
      <c r="G7" s="270"/>
      <c r="H7" s="270"/>
      <c r="I7" s="268"/>
      <c r="J7" s="268"/>
      <c r="K7" s="268"/>
      <c r="L7" s="253"/>
      <c r="M7" s="273"/>
      <c r="N7" s="277"/>
      <c r="O7" s="278"/>
      <c r="P7" s="253" t="s">
        <v>57</v>
      </c>
      <c r="Q7" s="253" t="s">
        <v>42</v>
      </c>
      <c r="R7" s="253" t="s">
        <v>69</v>
      </c>
      <c r="S7" s="258" t="s">
        <v>70</v>
      </c>
      <c r="T7" s="253" t="s">
        <v>130</v>
      </c>
      <c r="U7" s="253" t="s">
        <v>38</v>
      </c>
      <c r="V7" s="254" t="s">
        <v>131</v>
      </c>
      <c r="W7" s="253" t="s">
        <v>132</v>
      </c>
      <c r="X7" s="251" t="s">
        <v>28</v>
      </c>
      <c r="Y7" s="251" t="s">
        <v>29</v>
      </c>
      <c r="Z7" s="279" t="s">
        <v>23</v>
      </c>
      <c r="AA7" s="280"/>
      <c r="AB7" s="251" t="s">
        <v>35</v>
      </c>
      <c r="AC7" s="263" t="s">
        <v>25</v>
      </c>
      <c r="AD7" s="264"/>
      <c r="AE7" s="258" t="s">
        <v>71</v>
      </c>
      <c r="AF7" s="269" t="s">
        <v>72</v>
      </c>
      <c r="AG7" s="251" t="s">
        <v>73</v>
      </c>
      <c r="AH7" s="253"/>
      <c r="AI7" s="253"/>
      <c r="AJ7" s="285"/>
    </row>
    <row r="8" spans="1:36" s="6" customFormat="1" ht="126.75" customHeight="1">
      <c r="A8" s="252"/>
      <c r="B8" s="252"/>
      <c r="C8" s="252"/>
      <c r="D8" s="252"/>
      <c r="E8" s="262"/>
      <c r="F8" s="252"/>
      <c r="G8" s="271"/>
      <c r="H8" s="271"/>
      <c r="I8" s="252"/>
      <c r="J8" s="252"/>
      <c r="K8" s="252"/>
      <c r="L8" s="253"/>
      <c r="M8" s="274"/>
      <c r="N8" s="277"/>
      <c r="O8" s="278"/>
      <c r="P8" s="253"/>
      <c r="Q8" s="253"/>
      <c r="R8" s="253"/>
      <c r="S8" s="258"/>
      <c r="T8" s="253"/>
      <c r="U8" s="253"/>
      <c r="V8" s="254"/>
      <c r="W8" s="253"/>
      <c r="X8" s="252"/>
      <c r="Y8" s="252"/>
      <c r="Z8" s="85" t="s">
        <v>34</v>
      </c>
      <c r="AA8" s="228" t="s">
        <v>27</v>
      </c>
      <c r="AB8" s="252"/>
      <c r="AC8" s="87" t="s">
        <v>26</v>
      </c>
      <c r="AD8" s="88" t="s">
        <v>24</v>
      </c>
      <c r="AE8" s="258"/>
      <c r="AF8" s="271"/>
      <c r="AG8" s="252"/>
      <c r="AH8" s="253"/>
      <c r="AI8" s="253"/>
      <c r="AJ8" s="286"/>
    </row>
    <row r="9" spans="1:36" s="6" customFormat="1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90">
        <v>8</v>
      </c>
      <c r="I9" s="89">
        <v>9</v>
      </c>
      <c r="J9" s="89">
        <v>10</v>
      </c>
      <c r="K9" s="89">
        <v>11</v>
      </c>
      <c r="L9" s="89">
        <v>12</v>
      </c>
      <c r="M9" s="109">
        <v>13</v>
      </c>
      <c r="N9" s="109">
        <v>14</v>
      </c>
      <c r="O9" s="91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89">
        <v>23</v>
      </c>
      <c r="X9" s="89">
        <v>24</v>
      </c>
      <c r="Y9" s="89">
        <v>25</v>
      </c>
      <c r="Z9" s="90">
        <v>26</v>
      </c>
      <c r="AA9" s="89">
        <v>27</v>
      </c>
      <c r="AB9" s="89">
        <v>28</v>
      </c>
      <c r="AC9" s="89">
        <v>29</v>
      </c>
      <c r="AD9" s="89">
        <v>30</v>
      </c>
      <c r="AE9" s="89">
        <v>31</v>
      </c>
      <c r="AF9" s="90">
        <v>32</v>
      </c>
      <c r="AG9" s="89">
        <v>33</v>
      </c>
      <c r="AH9" s="89">
        <v>34</v>
      </c>
      <c r="AI9" s="89">
        <v>35</v>
      </c>
      <c r="AJ9" s="89">
        <v>36</v>
      </c>
    </row>
    <row r="10" spans="1:36" s="157" customFormat="1" ht="24" customHeight="1">
      <c r="A10" s="141" t="s">
        <v>244</v>
      </c>
      <c r="B10" s="142"/>
      <c r="C10" s="143"/>
      <c r="D10" s="143"/>
      <c r="E10" s="142"/>
      <c r="F10" s="144"/>
      <c r="G10" s="152"/>
      <c r="H10" s="152"/>
      <c r="I10" s="158"/>
      <c r="J10" s="146"/>
      <c r="K10" s="158"/>
      <c r="L10" s="159"/>
      <c r="M10" s="149"/>
      <c r="N10" s="149"/>
      <c r="O10" s="150"/>
      <c r="P10" s="148"/>
      <c r="Q10" s="186"/>
      <c r="R10" s="148"/>
      <c r="S10" s="151"/>
      <c r="T10" s="148"/>
      <c r="U10" s="148"/>
      <c r="V10" s="148"/>
      <c r="W10" s="148"/>
      <c r="X10" s="148"/>
      <c r="Y10" s="148"/>
      <c r="Z10" s="152"/>
      <c r="AA10" s="148"/>
      <c r="AB10" s="148"/>
      <c r="AC10" s="187"/>
      <c r="AD10" s="187"/>
      <c r="AE10" s="151"/>
      <c r="AF10" s="151"/>
      <c r="AG10" s="150"/>
      <c r="AH10" s="147"/>
      <c r="AI10" s="148"/>
      <c r="AJ10" s="148"/>
    </row>
    <row r="11" spans="1:36" s="6" customFormat="1" ht="62.25" customHeight="1">
      <c r="A11" s="57">
        <v>7</v>
      </c>
      <c r="B11" s="54">
        <v>2507</v>
      </c>
      <c r="C11" s="68" t="s">
        <v>127</v>
      </c>
      <c r="D11" s="17"/>
      <c r="E11" s="27" t="s">
        <v>116</v>
      </c>
      <c r="F11" s="46" t="s">
        <v>85</v>
      </c>
      <c r="G11" s="169" t="s">
        <v>123</v>
      </c>
      <c r="H11" s="61" t="s">
        <v>144</v>
      </c>
      <c r="I11" s="70" t="s">
        <v>171</v>
      </c>
      <c r="J11" s="217">
        <v>2</v>
      </c>
      <c r="K11" s="70" t="s">
        <v>231</v>
      </c>
      <c r="L11" s="170" t="s">
        <v>199</v>
      </c>
      <c r="M11" s="110">
        <v>10427224</v>
      </c>
      <c r="N11" s="110">
        <f>M11</f>
        <v>10427224</v>
      </c>
      <c r="O11" s="70" t="s">
        <v>301</v>
      </c>
      <c r="P11" s="68" t="s">
        <v>127</v>
      </c>
      <c r="Q11" s="171" t="s">
        <v>225</v>
      </c>
      <c r="R11" s="116">
        <v>45689</v>
      </c>
      <c r="S11" s="121">
        <v>45719</v>
      </c>
      <c r="T11" s="166"/>
      <c r="U11" s="166"/>
      <c r="V11" s="167"/>
      <c r="W11" s="17"/>
      <c r="X11" s="168" t="str">
        <f t="shared" ref="X11" si="0">G11</f>
        <v>Оказание услуг по организации питания в ДОЛ "Энергетик"</v>
      </c>
      <c r="Y11" s="68" t="s">
        <v>63</v>
      </c>
      <c r="Z11" s="123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1">
        <v>45740</v>
      </c>
      <c r="AF11" s="121">
        <v>45809</v>
      </c>
      <c r="AG11" s="124">
        <v>45900</v>
      </c>
      <c r="AH11" s="46" t="s">
        <v>344</v>
      </c>
      <c r="AI11" s="47"/>
      <c r="AJ11" s="167" t="s">
        <v>328</v>
      </c>
    </row>
    <row r="12" spans="1:36" s="30" customFormat="1">
      <c r="A12" s="248" t="s">
        <v>138</v>
      </c>
      <c r="B12" s="249"/>
      <c r="C12" s="249"/>
      <c r="D12" s="249"/>
      <c r="E12" s="249"/>
      <c r="F12" s="249"/>
      <c r="G12" s="250"/>
      <c r="H12" s="37"/>
      <c r="I12" s="39"/>
      <c r="J12" s="29"/>
      <c r="K12" s="28"/>
      <c r="L12" s="7"/>
      <c r="M12" s="114">
        <f>SUBTOTAL(9,M11)</f>
        <v>10427224</v>
      </c>
      <c r="N12" s="114">
        <f>SUBTOTAL(9,N11)</f>
        <v>10427224</v>
      </c>
      <c r="O12" s="29"/>
      <c r="P12" s="7"/>
      <c r="Q12" s="29"/>
      <c r="R12" s="12"/>
      <c r="S12" s="13"/>
      <c r="T12" s="29"/>
      <c r="U12" s="29"/>
      <c r="V12" s="42"/>
      <c r="W12" s="7"/>
      <c r="X12" s="9"/>
      <c r="Y12" s="7"/>
      <c r="Z12" s="36"/>
      <c r="AA12" s="9"/>
      <c r="AB12" s="7"/>
      <c r="AC12" s="13"/>
      <c r="AD12" s="14"/>
      <c r="AE12" s="14"/>
      <c r="AF12" s="34"/>
      <c r="AG12" s="29"/>
      <c r="AH12" s="46"/>
      <c r="AI12" s="29"/>
      <c r="AJ12" s="29"/>
    </row>
    <row r="13" spans="1:36" s="30" customFormat="1">
      <c r="A13" s="31"/>
      <c r="B13" s="31"/>
      <c r="G13" s="38"/>
      <c r="H13" s="38"/>
      <c r="K13" s="31"/>
      <c r="M13" s="108"/>
      <c r="N13" s="108"/>
      <c r="V13" s="43"/>
      <c r="Z13" s="38"/>
      <c r="AE13" s="32"/>
      <c r="AF13" s="38"/>
    </row>
    <row r="14" spans="1:36" s="30" customFormat="1">
      <c r="A14" s="31"/>
      <c r="B14" s="31"/>
      <c r="G14" s="38"/>
      <c r="H14" s="38"/>
      <c r="K14" s="31"/>
      <c r="M14" s="108"/>
      <c r="N14" s="108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M15" s="108"/>
      <c r="N15" s="108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8"/>
      <c r="N16" s="108"/>
      <c r="O16" s="38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L17" s="108"/>
      <c r="M17" s="108"/>
      <c r="N17" s="108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8"/>
      <c r="M18" s="108"/>
      <c r="N18" s="108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8"/>
      <c r="M19" s="139"/>
      <c r="N19" s="139"/>
      <c r="O19" s="38"/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M20" s="108"/>
      <c r="N20" s="108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40"/>
      <c r="N21" s="140"/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08"/>
      <c r="N22" s="108"/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8"/>
      <c r="N23" s="108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8"/>
      <c r="N24" s="108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8"/>
      <c r="N25" s="108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8"/>
      <c r="N26" s="108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8"/>
      <c r="N27" s="108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8"/>
      <c r="N28" s="108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8"/>
      <c r="N29" s="108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8"/>
      <c r="N30" s="108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8"/>
      <c r="N31" s="108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8"/>
      <c r="N32" s="108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8"/>
      <c r="N33" s="108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8"/>
      <c r="N34" s="108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8"/>
      <c r="N35" s="108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8"/>
      <c r="N36" s="108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8"/>
      <c r="N37" s="108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8"/>
      <c r="N38" s="108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8"/>
      <c r="N39" s="108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8"/>
      <c r="N40" s="108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8"/>
      <c r="N41" s="108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8"/>
      <c r="N42" s="108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8"/>
      <c r="N43" s="108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8"/>
      <c r="N44" s="108"/>
      <c r="V44" s="43"/>
      <c r="Z44" s="38"/>
      <c r="AE44" s="32"/>
      <c r="AF44" s="38"/>
    </row>
    <row r="45" spans="1:32">
      <c r="B45" s="3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</sheetData>
  <autoFilter ref="A9:AJ1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A12:G12"/>
    <mergeCell ref="AB7:AB8"/>
    <mergeCell ref="AC7:AD7"/>
    <mergeCell ref="AE7:AE8"/>
    <mergeCell ref="AF7:AF8"/>
    <mergeCell ref="I6:I8"/>
    <mergeCell ref="J6:J8"/>
    <mergeCell ref="K6:K8"/>
    <mergeCell ref="L6:L8"/>
    <mergeCell ref="M6:M8"/>
    <mergeCell ref="N6:N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H6:AH8"/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I6:AI8"/>
    <mergeCell ref="W7:W8"/>
    <mergeCell ref="X7:X8"/>
    <mergeCell ref="Y7:Y8"/>
    <mergeCell ref="Z7:AA7"/>
    <mergeCell ref="AG7:AG8"/>
  </mergeCells>
  <pageMargins left="0.7" right="0.7" top="0.75" bottom="0.75" header="0.3" footer="0.3"/>
  <pageSetup paperSize="9" scale="1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Справочник Вид продукции</vt:lpstr>
      <vt:lpstr>Прил.№2 План закупки 2023г.</vt:lpstr>
      <vt:lpstr>Приложение №2.2  закупки у про </vt:lpstr>
      <vt:lpstr>Приложение №2.3  Долгосрочн </vt:lpstr>
      <vt:lpstr>План закупки МСП 2023г.</vt:lpstr>
      <vt:lpstr>План закупки МСП 2024г.</vt:lpstr>
      <vt:lpstr>План закупки МСП 2025 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2021-12-21T12:10:57Z</cp:lastPrinted>
  <dcterms:created xsi:type="dcterms:W3CDTF">2011-11-18T07:59:33Z</dcterms:created>
  <dcterms:modified xsi:type="dcterms:W3CDTF">2023-02-25T07:34:37Z</dcterms:modified>
</cp:coreProperties>
</file>