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ЛАН ЗАКУПОК\2018 год\"/>
    </mc:Choice>
  </mc:AlternateContent>
  <bookViews>
    <workbookView xWindow="0" yWindow="0" windowWidth="28800" windowHeight="11985" tabRatio="718" firstSheet="1" activeTab="1"/>
  </bookViews>
  <sheets>
    <sheet name="Справочник Вид продукции" sheetId="5" state="hidden" r:id="rId1"/>
    <sheet name="Приложение №2 План закупки" sheetId="10" r:id="rId2"/>
    <sheet name="Корректировка 1кв." sheetId="16" state="hidden" r:id="rId3"/>
    <sheet name="Приложение №2.2  закупки у про " sheetId="13" state="hidden" r:id="rId4"/>
    <sheet name="Приложение №2.3  Долгосрочн 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2">#REF!</definedName>
    <definedName name="\a" localSheetId="3">#REF!</definedName>
    <definedName name="\a" localSheetId="4">#REF!</definedName>
    <definedName name="\a">#REF!</definedName>
    <definedName name="\m" localSheetId="2">#REF!</definedName>
    <definedName name="\m" localSheetId="3">#REF!</definedName>
    <definedName name="\m" localSheetId="4">#REF!</definedName>
    <definedName name="\m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o" localSheetId="2">#REF!</definedName>
    <definedName name="\o" localSheetId="3">#REF!</definedName>
    <definedName name="\o" localSheetId="4">#REF!</definedName>
    <definedName name="\o">#REF!</definedName>
    <definedName name="\б" localSheetId="2">#REF!</definedName>
    <definedName name="\б" localSheetId="3">#REF!</definedName>
    <definedName name="\б" localSheetId="4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 localSheetId="4">[1]FES!#REF!</definedName>
    <definedName name="_SP1">[1]FES!#REF!</definedName>
    <definedName name="_SP10" localSheetId="2">[1]FES!#REF!</definedName>
    <definedName name="_SP10" localSheetId="3">[1]FES!#REF!</definedName>
    <definedName name="_SP10" localSheetId="4">[1]FES!#REF!</definedName>
    <definedName name="_SP10">[1]FES!#REF!</definedName>
    <definedName name="_SP11" localSheetId="2">[1]FES!#REF!</definedName>
    <definedName name="_SP11" localSheetId="3">[1]FES!#REF!</definedName>
    <definedName name="_SP11" localSheetId="4">[1]FES!#REF!</definedName>
    <definedName name="_SP11">[1]FES!#REF!</definedName>
    <definedName name="_SP12" localSheetId="2">[1]FES!#REF!</definedName>
    <definedName name="_SP12" localSheetId="3">[1]FES!#REF!</definedName>
    <definedName name="_SP12" localSheetId="4">[1]FES!#REF!</definedName>
    <definedName name="_SP12">[1]FES!#REF!</definedName>
    <definedName name="_SP13" localSheetId="2">[1]FES!#REF!</definedName>
    <definedName name="_SP13" localSheetId="3">[1]FES!#REF!</definedName>
    <definedName name="_SP13" localSheetId="4">[1]FES!#REF!</definedName>
    <definedName name="_SP13">[1]FES!#REF!</definedName>
    <definedName name="_SP14" localSheetId="2">[1]FES!#REF!</definedName>
    <definedName name="_SP14" localSheetId="3">[1]FES!#REF!</definedName>
    <definedName name="_SP14" localSheetId="4">[1]FES!#REF!</definedName>
    <definedName name="_SP14">[1]FES!#REF!</definedName>
    <definedName name="_SP15" localSheetId="2">[1]FES!#REF!</definedName>
    <definedName name="_SP15" localSheetId="3">[1]FES!#REF!</definedName>
    <definedName name="_SP15" localSheetId="4">[1]FES!#REF!</definedName>
    <definedName name="_SP15">[1]FES!#REF!</definedName>
    <definedName name="_SP16" localSheetId="2">[1]FES!#REF!</definedName>
    <definedName name="_SP16" localSheetId="3">[1]FES!#REF!</definedName>
    <definedName name="_SP16" localSheetId="4">[1]FES!#REF!</definedName>
    <definedName name="_SP16">[1]FES!#REF!</definedName>
    <definedName name="_SP17" localSheetId="2">[1]FES!#REF!</definedName>
    <definedName name="_SP17" localSheetId="3">[1]FES!#REF!</definedName>
    <definedName name="_SP17" localSheetId="4">[1]FES!#REF!</definedName>
    <definedName name="_SP17">[1]FES!#REF!</definedName>
    <definedName name="_SP18" localSheetId="2">[1]FES!#REF!</definedName>
    <definedName name="_SP18" localSheetId="3">[1]FES!#REF!</definedName>
    <definedName name="_SP18" localSheetId="4">[1]FES!#REF!</definedName>
    <definedName name="_SP18">[1]FES!#REF!</definedName>
    <definedName name="_SP19" localSheetId="2">[1]FES!#REF!</definedName>
    <definedName name="_SP19" localSheetId="3">[1]FES!#REF!</definedName>
    <definedName name="_SP19" localSheetId="4">[1]FES!#REF!</definedName>
    <definedName name="_SP19">[1]FES!#REF!</definedName>
    <definedName name="_SP2" localSheetId="2">[1]FES!#REF!</definedName>
    <definedName name="_SP2" localSheetId="3">[1]FES!#REF!</definedName>
    <definedName name="_SP2" localSheetId="4">[1]FES!#REF!</definedName>
    <definedName name="_SP2">[1]FES!#REF!</definedName>
    <definedName name="_SP20" localSheetId="2">[1]FES!#REF!</definedName>
    <definedName name="_SP20" localSheetId="3">[1]FES!#REF!</definedName>
    <definedName name="_SP20" localSheetId="4">[1]FES!#REF!</definedName>
    <definedName name="_SP20">[1]FES!#REF!</definedName>
    <definedName name="_SP3" localSheetId="2">[1]FES!#REF!</definedName>
    <definedName name="_SP3" localSheetId="3">[1]FES!#REF!</definedName>
    <definedName name="_SP3" localSheetId="4">[1]FES!#REF!</definedName>
    <definedName name="_SP3">[1]FES!#REF!</definedName>
    <definedName name="_SP4" localSheetId="2">[1]FES!#REF!</definedName>
    <definedName name="_SP4" localSheetId="3">[1]FES!#REF!</definedName>
    <definedName name="_SP4" localSheetId="4">[1]FES!#REF!</definedName>
    <definedName name="_SP4">[1]FES!#REF!</definedName>
    <definedName name="_SP5" localSheetId="2">[1]FES!#REF!</definedName>
    <definedName name="_SP5" localSheetId="3">[1]FES!#REF!</definedName>
    <definedName name="_SP5" localSheetId="4">[1]FES!#REF!</definedName>
    <definedName name="_SP5">[1]FES!#REF!</definedName>
    <definedName name="_SP7" localSheetId="2">[1]FES!#REF!</definedName>
    <definedName name="_SP7" localSheetId="3">[1]FES!#REF!</definedName>
    <definedName name="_SP7" localSheetId="4">[1]FES!#REF!</definedName>
    <definedName name="_SP7">[1]FES!#REF!</definedName>
    <definedName name="_SP8" localSheetId="2">[1]FES!#REF!</definedName>
    <definedName name="_SP8" localSheetId="3">[1]FES!#REF!</definedName>
    <definedName name="_SP8" localSheetId="4">[1]FES!#REF!</definedName>
    <definedName name="_SP8">[1]FES!#REF!</definedName>
    <definedName name="_SP9" localSheetId="2">[1]FES!#REF!</definedName>
    <definedName name="_SP9" localSheetId="3">[1]FES!#REF!</definedName>
    <definedName name="_SP9" localSheetId="4">[1]FES!#REF!</definedName>
    <definedName name="_SP9">[1]FES!#REF!</definedName>
    <definedName name="_xlnm._FilterDatabase" localSheetId="2" hidden="1">'Корректировка 1кв.'!$A$9:$AJ$18</definedName>
    <definedName name="_xlnm._FilterDatabase" localSheetId="1" hidden="1">'Приложение №2 План закупки'!$A$9:$AJ$89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 localSheetId="4">#REF!</definedName>
    <definedName name="F">#REF!</definedName>
    <definedName name="fbgffnjfgg">#N/A</definedName>
    <definedName name="fg">#N/A</definedName>
    <definedName name="g" localSheetId="2">#REF!</definedName>
    <definedName name="g" localSheetId="3">#REF!</definedName>
    <definedName name="g" localSheetId="4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 localSheetId="4">#REF!</definedName>
    <definedName name="L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 localSheetId="4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 localSheetId="4">#REF!</definedName>
    <definedName name="коэф1">#REF!</definedName>
    <definedName name="коэф2" localSheetId="2">#REF!</definedName>
    <definedName name="коэф2" localSheetId="3">#REF!</definedName>
    <definedName name="коэф2" localSheetId="4">#REF!</definedName>
    <definedName name="коэф2">#REF!</definedName>
    <definedName name="коэф3" localSheetId="2">#REF!</definedName>
    <definedName name="коэф3" localSheetId="3">#REF!</definedName>
    <definedName name="коэф3" localSheetId="4">#REF!</definedName>
    <definedName name="коэф3">#REF!</definedName>
    <definedName name="коэф4" localSheetId="2">#REF!</definedName>
    <definedName name="коэф4" localSheetId="3">#REF!</definedName>
    <definedName name="коэф4" localSheetId="4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 localSheetId="4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 localSheetId="4">#REF!</definedName>
    <definedName name="первый">#REF!</definedName>
    <definedName name="пл" localSheetId="2">[1]FES!#REF!</definedName>
    <definedName name="пл" localSheetId="3">[1]FES!#REF!</definedName>
    <definedName name="пл" localSheetId="4">[1]FES!#REF!</definedName>
    <definedName name="пл">[1]FES!#REF!</definedName>
    <definedName name="план" localSheetId="2">[1]FES!#REF!</definedName>
    <definedName name="план" localSheetId="3">[1]FES!#REF!</definedName>
    <definedName name="план" localSheetId="4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 localSheetId="4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X12" i="10" l="1"/>
  <c r="N12" i="10"/>
  <c r="X71" i="10" l="1"/>
  <c r="X36" i="10"/>
  <c r="X13" i="10"/>
  <c r="M30" i="10" l="1"/>
  <c r="M54" i="10"/>
  <c r="M55" i="10" s="1"/>
  <c r="M71" i="10"/>
  <c r="N30" i="10" l="1"/>
  <c r="M96" i="10"/>
  <c r="X23" i="10"/>
  <c r="N23" i="10"/>
  <c r="M97" i="10" l="1"/>
  <c r="X93" i="10"/>
  <c r="N93" i="10"/>
  <c r="X66" i="10" l="1"/>
  <c r="N66" i="10"/>
  <c r="N88" i="10"/>
  <c r="N87" i="10"/>
  <c r="X58" i="10"/>
  <c r="N58" i="10"/>
  <c r="X67" i="10" l="1"/>
  <c r="N67" i="10"/>
  <c r="X77" i="10"/>
  <c r="N77" i="10"/>
  <c r="N72" i="10" l="1"/>
  <c r="X92" i="10"/>
  <c r="X95" i="10"/>
  <c r="X79" i="10"/>
  <c r="N79" i="10"/>
  <c r="I79" i="10"/>
  <c r="H79" i="10"/>
  <c r="X64" i="10"/>
  <c r="X60" i="10"/>
  <c r="X59" i="10"/>
  <c r="X57" i="10"/>
  <c r="X56" i="10"/>
  <c r="X51" i="10"/>
  <c r="N51" i="10"/>
  <c r="X54" i="10"/>
  <c r="N54" i="10"/>
  <c r="N53" i="10"/>
  <c r="X53" i="10"/>
  <c r="N52" i="10" l="1"/>
  <c r="X52" i="10"/>
  <c r="X50" i="10"/>
  <c r="N50" i="10"/>
  <c r="X49" i="10"/>
  <c r="N49" i="10"/>
  <c r="X46" i="10"/>
  <c r="X47" i="10" l="1"/>
  <c r="N22" i="10" l="1"/>
  <c r="X21" i="10"/>
  <c r="N21" i="10"/>
  <c r="X20" i="10"/>
  <c r="N20" i="10"/>
  <c r="N19" i="10"/>
  <c r="N18" i="10"/>
  <c r="X17" i="10"/>
  <c r="N17" i="10"/>
  <c r="X16" i="10"/>
  <c r="N16" i="10"/>
  <c r="M14" i="10" l="1"/>
  <c r="N13" i="10"/>
  <c r="N13" i="16" l="1"/>
  <c r="M13" i="16"/>
  <c r="N12" i="16"/>
  <c r="M17" i="16" l="1"/>
  <c r="N17" i="16" s="1"/>
  <c r="N16" i="16" l="1"/>
  <c r="N18" i="16"/>
  <c r="N15" i="16" l="1"/>
  <c r="N11" i="16"/>
  <c r="N19" i="16" l="1"/>
  <c r="M19" i="16"/>
  <c r="M20" i="16" s="1"/>
  <c r="N39" i="10"/>
  <c r="N38" i="10"/>
  <c r="N37" i="10"/>
  <c r="N20" i="16" l="1"/>
  <c r="M31" i="10"/>
  <c r="M25" i="10"/>
  <c r="M98" i="10" l="1"/>
  <c r="N14" i="10"/>
  <c r="N95" i="10"/>
  <c r="N69" i="10"/>
  <c r="N24" i="10" l="1"/>
  <c r="N11" i="10"/>
  <c r="N28" i="10"/>
  <c r="N29" i="10"/>
  <c r="N27" i="10"/>
  <c r="N48" i="10"/>
  <c r="N31" i="10" l="1"/>
  <c r="N25" i="10"/>
  <c r="N47" i="10"/>
  <c r="N46" i="10"/>
  <c r="N45" i="10"/>
  <c r="N33" i="10"/>
  <c r="N34" i="10"/>
  <c r="N35" i="10"/>
  <c r="N36" i="10"/>
  <c r="N40" i="10"/>
  <c r="N41" i="10"/>
  <c r="N42" i="10"/>
  <c r="N43" i="10"/>
  <c r="N44" i="10"/>
  <c r="N56" i="10"/>
  <c r="N57" i="10"/>
  <c r="N59" i="10"/>
  <c r="N60" i="10"/>
  <c r="N61" i="10"/>
  <c r="N62" i="10"/>
  <c r="N63" i="10"/>
  <c r="N64" i="10"/>
  <c r="N65" i="10"/>
  <c r="N68" i="10"/>
  <c r="N70" i="10"/>
  <c r="N71" i="10"/>
  <c r="N73" i="10"/>
  <c r="N74" i="10"/>
  <c r="N75" i="10"/>
  <c r="N76" i="10"/>
  <c r="N78" i="10"/>
  <c r="N80" i="10"/>
  <c r="N81" i="10"/>
  <c r="N82" i="10"/>
  <c r="N83" i="10"/>
  <c r="N84" i="10"/>
  <c r="N85" i="10"/>
  <c r="N86" i="10"/>
  <c r="N89" i="10"/>
  <c r="N90" i="10"/>
  <c r="N91" i="10"/>
  <c r="N92" i="10"/>
  <c r="N94" i="10"/>
  <c r="N55" i="10" l="1"/>
  <c r="N96" i="10"/>
  <c r="N97" i="10" l="1"/>
  <c r="N98" i="10" s="1"/>
</calcChain>
</file>

<file path=xl/comments1.xml><?xml version="1.0" encoding="utf-8"?>
<comments xmlns="http://schemas.openxmlformats.org/spreadsheetml/2006/main">
  <authors>
    <author>user</author>
  </authors>
  <commentList>
    <comment ref="G6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пылесос,топловая пушка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микрофон</t>
        </r>
      </text>
    </comment>
    <comment ref="G71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розетки,выключатели,лампы
</t>
        </r>
      </text>
    </comment>
  </commentList>
</comments>
</file>

<file path=xl/sharedStrings.xml><?xml version="1.0" encoding="utf-8"?>
<sst xmlns="http://schemas.openxmlformats.org/spreadsheetml/2006/main" count="1644" uniqueCount="434">
  <si>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</si>
  <si>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</si>
  <si>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</si>
  <si>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</si>
  <si>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</si>
  <si>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</si>
  <si>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</si>
  <si>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</si>
  <si>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</si>
  <si>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</si>
  <si>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</si>
  <si>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</si>
  <si>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</si>
  <si>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</si>
  <si>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</si>
  <si>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</si>
  <si>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</si>
  <si>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</si>
  <si>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</si>
  <si>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</si>
  <si>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</si>
  <si>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</si>
  <si>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</si>
  <si>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</si>
  <si>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Наименование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</si>
  <si>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</si>
  <si>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</si>
  <si>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</si>
  <si>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</si>
  <si>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</si>
  <si>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</si>
  <si>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</si>
  <si>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</si>
  <si>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</si>
  <si>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</si>
  <si>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</si>
  <si>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</si>
  <si>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</si>
  <si>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</si>
  <si>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</si>
  <si>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без НДС</t>
  </si>
  <si>
    <t>с НДС</t>
  </si>
  <si>
    <t>Примечание</t>
  </si>
  <si>
    <t>Вид закупки (электронная/неэлектронная)</t>
  </si>
  <si>
    <t>Юридическое лицо/Организатор закупки</t>
  </si>
  <si>
    <t>Подразделение</t>
  </si>
  <si>
    <t xml:space="preserve">Код статьи БДР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</si>
  <si>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</si>
  <si>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</si>
  <si>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</si>
  <si>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</si>
  <si>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</si>
  <si>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</si>
  <si>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</si>
  <si>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</si>
  <si>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</si>
  <si>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</si>
  <si>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Филиал/подразделение</t>
  </si>
  <si>
    <t>Организатор закупки</t>
  </si>
  <si>
    <t>План закупки отражающий долгосрочные договоры</t>
  </si>
  <si>
    <t>шт</t>
  </si>
  <si>
    <t>796</t>
  </si>
  <si>
    <t>Амортизация</t>
  </si>
  <si>
    <t>Реконструкция и техническое перевооружение объектов - код вида деятельности 2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</si>
  <si>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</si>
  <si>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</si>
  <si>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>Прочие закупки - код вида деятельности 8</t>
  </si>
  <si>
    <t>Соответствие с ТЗ</t>
  </si>
  <si>
    <t>Поставляемая продукция должна соответствовать ГОСТ (ТУ) и другим требованиям органов сертификации и стандартизации</t>
  </si>
  <si>
    <t xml:space="preserve">План закупок лекарственных средств </t>
  </si>
  <si>
    <t>не электронная</t>
  </si>
  <si>
    <t>89231860000</t>
  </si>
  <si>
    <t>РМ, Кочкуровский район, с. Сабаево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</si>
  <si>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</si>
  <si>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</si>
  <si>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</si>
  <si>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</si>
  <si>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</si>
  <si>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>Оказание услуг по обслуживанию холодильного оборудования</t>
  </si>
  <si>
    <t xml:space="preserve">Оказание услуг по огнезащитной обработке деревянных конструкций чердачных помещений </t>
  </si>
  <si>
    <t>Оказание услуг по водолазным работам</t>
  </si>
  <si>
    <t>МРО ООО ВОСВОДа</t>
  </si>
  <si>
    <t xml:space="preserve">ФБУЗ  "Центр гигиены и эпидемиологии в Республике Мордовия" </t>
  </si>
  <si>
    <t>Оказание услуг по химчистке постельного белья</t>
  </si>
  <si>
    <t>Себестоимость (без амортизации)</t>
  </si>
  <si>
    <t>Оказание рекламных услуг</t>
  </si>
  <si>
    <t>Оказание услуг по техническому обслуживанию пожарной сигнализации</t>
  </si>
  <si>
    <t>Оказание услуг по техническому обслуживанию передающего оборудования системы пожарного мониторинга</t>
  </si>
  <si>
    <t>Оказание услуг по вывозу и захоронению ТБО,ЖБО</t>
  </si>
  <si>
    <t>ООО "Кочкуровожилсервис"</t>
  </si>
  <si>
    <t>Планируемая цена закупки,  руб.</t>
  </si>
  <si>
    <t>дата заключения договора (мм.гггг)</t>
  </si>
  <si>
    <t>Срок действия договора
(мм.гггг)</t>
  </si>
  <si>
    <t>Дата начала поставки товаров, выполнения работ, услуг по договору (мм.гггг)</t>
  </si>
  <si>
    <t>Дата окончания поставки товаров, выполнения работ, услуг по договору (мм.гггг)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</si>
  <si>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</si>
  <si>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</si>
  <si>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</si>
  <si>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</si>
  <si>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</si>
  <si>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</si>
  <si>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</si>
  <si>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</si>
  <si>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</si>
  <si>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Поставка стульев</t>
  </si>
  <si>
    <t>Поставка посуды</t>
  </si>
  <si>
    <t>Поставка песка</t>
  </si>
  <si>
    <t>Поставка моющих средств</t>
  </si>
  <si>
    <t>Поставка спецодежды</t>
  </si>
  <si>
    <t>Поставка канцелярских принадлежностей</t>
  </si>
  <si>
    <t>Поставка медикаментов</t>
  </si>
  <si>
    <t>Поставка спортинвентаря</t>
  </si>
  <si>
    <t>Поставка наградного материала</t>
  </si>
  <si>
    <t>Поставка лакокрасочной продукции</t>
  </si>
  <si>
    <t>Поставка труб пластиковых, арматуры</t>
  </si>
  <si>
    <t>Поставка метизов</t>
  </si>
  <si>
    <t>Поставка металлопроката,электродов</t>
  </si>
  <si>
    <t>Поставка пиломатериала</t>
  </si>
  <si>
    <t>013</t>
  </si>
  <si>
    <t>014</t>
  </si>
  <si>
    <t>015</t>
  </si>
  <si>
    <t>016</t>
  </si>
  <si>
    <t>017</t>
  </si>
  <si>
    <t>018</t>
  </si>
  <si>
    <t>022</t>
  </si>
  <si>
    <t>025</t>
  </si>
  <si>
    <t>026</t>
  </si>
  <si>
    <t>027</t>
  </si>
  <si>
    <t>028</t>
  </si>
  <si>
    <t>030</t>
  </si>
  <si>
    <t>031</t>
  </si>
  <si>
    <t>032</t>
  </si>
  <si>
    <t>034</t>
  </si>
  <si>
    <t>036</t>
  </si>
  <si>
    <t>037</t>
  </si>
  <si>
    <t>040</t>
  </si>
  <si>
    <t>041</t>
  </si>
  <si>
    <t>042</t>
  </si>
  <si>
    <t>043</t>
  </si>
  <si>
    <t>044</t>
  </si>
  <si>
    <t>046</t>
  </si>
  <si>
    <t>047</t>
  </si>
  <si>
    <t>048</t>
  </si>
  <si>
    <t>Поставка замков(врезные, навесные)</t>
  </si>
  <si>
    <t>Услуга</t>
  </si>
  <si>
    <t>Поставка бланков путевок</t>
  </si>
  <si>
    <t>пп.5.9.3.2, пункта 5.9. Положения о закупке товаров,работ,услуг</t>
  </si>
  <si>
    <t>049</t>
  </si>
  <si>
    <t>Оказание услуг по обучению инструктора по плаванию</t>
  </si>
  <si>
    <t>050</t>
  </si>
  <si>
    <t>Оказание услуг по обучению электрика</t>
  </si>
  <si>
    <t>МТР</t>
  </si>
  <si>
    <t>Выполнение работ по ремонту холодильного оборудования</t>
  </si>
  <si>
    <t>пп.5.9.2 а, пункта 5.9. Положения о закупке товаров,работ,услуг</t>
  </si>
  <si>
    <t>051</t>
  </si>
  <si>
    <t>052</t>
  </si>
  <si>
    <t>комплект</t>
  </si>
  <si>
    <t>м3</t>
  </si>
  <si>
    <t>Оказание услуг по организации питания в ДОЛ "Энергетик"</t>
  </si>
  <si>
    <t>Оказание транспортных услуг по перевозке детей</t>
  </si>
  <si>
    <t>Код по ОКВЭД2</t>
  </si>
  <si>
    <t>Код по ОКПД2</t>
  </si>
  <si>
    <t>Акционерное общество Социальная сфера-М</t>
  </si>
  <si>
    <t>АО "Социальная сфера-М"</t>
  </si>
  <si>
    <t>Наличие условий о субъектах малого и среднего предпринимательства в конкурсной/закупочной документации*</t>
  </si>
  <si>
    <t>*в закупочной процедуре могут участвовать любые участники</t>
  </si>
  <si>
    <t>Планируемая начальная (предельная) цена лота по извещению/уведомлению,  руб. (без учета НДС)</t>
  </si>
  <si>
    <t>Планируемая начальная (предельная) цена лота по извещению/уведомлению,  руб. (с учетом НДС)</t>
  </si>
  <si>
    <t>Основание для проведения закупки у ЕИ (Пункт Стандарта)</t>
  </si>
  <si>
    <t>ИНН</t>
  </si>
  <si>
    <t>КПП</t>
  </si>
  <si>
    <t>Оказание услуг по перевозке персонала АО "Социальная сфера-М"</t>
  </si>
  <si>
    <t>Приложение №2.2 к Положению о закупке товаров, работ, услуг для нужд АО "Социальная сфера-М"</t>
  </si>
  <si>
    <t>Приложение №2.3 к Положению о закупке товаров, работ, услуг для нужд АО "Социальная сфера-М"</t>
  </si>
  <si>
    <t>Поставка бытовой техники</t>
  </si>
  <si>
    <t>Поставка музыкального оборудования</t>
  </si>
  <si>
    <t>Поставка ручного инструмента (кисти, валики)</t>
  </si>
  <si>
    <t>Поставка провода, кабеля</t>
  </si>
  <si>
    <t>Поставка фильтров для очистки воды</t>
  </si>
  <si>
    <t>Поставка инструмента</t>
  </si>
  <si>
    <t>Поставка сантехники</t>
  </si>
  <si>
    <t>Поставка отделочных материалов</t>
  </si>
  <si>
    <t>058</t>
  </si>
  <si>
    <t>053</t>
  </si>
  <si>
    <t>054</t>
  </si>
  <si>
    <t>056</t>
  </si>
  <si>
    <t>057</t>
  </si>
  <si>
    <t>059</t>
  </si>
  <si>
    <t>060</t>
  </si>
  <si>
    <t>061</t>
  </si>
  <si>
    <t>062</t>
  </si>
  <si>
    <t>МЗ</t>
  </si>
  <si>
    <t>ОЗЦ</t>
  </si>
  <si>
    <t>ОЗП</t>
  </si>
  <si>
    <t>ОК</t>
  </si>
  <si>
    <t xml:space="preserve">ООО "Компания "Тензор" г.Ярославль </t>
  </si>
  <si>
    <t>(пп.5.9.3.3, пункта 5.9. Положения о закупке товаров, работ, услуг)</t>
  </si>
  <si>
    <t>шт.</t>
  </si>
  <si>
    <t>1</t>
  </si>
  <si>
    <t>м</t>
  </si>
  <si>
    <t>540</t>
  </si>
  <si>
    <t>г.Саранск, ул.Васенко, д.40В</t>
  </si>
  <si>
    <t>ИТОГО</t>
  </si>
  <si>
    <t>ВСЕГО</t>
  </si>
  <si>
    <t>2017 год</t>
  </si>
  <si>
    <t>Акционерное общество "Социальная сфера-М"</t>
  </si>
  <si>
    <t>27.51.5</t>
  </si>
  <si>
    <t>43.91</t>
  </si>
  <si>
    <t>33.12</t>
  </si>
  <si>
    <t>62.02.9</t>
  </si>
  <si>
    <t>43.29</t>
  </si>
  <si>
    <t>56.29.1</t>
  </si>
  <si>
    <t>42.91</t>
  </si>
  <si>
    <t>81.29.1</t>
  </si>
  <si>
    <t>96.01</t>
  </si>
  <si>
    <t>73.11</t>
  </si>
  <si>
    <t>49.39.31</t>
  </si>
  <si>
    <t>49.32</t>
  </si>
  <si>
    <t>85.42</t>
  </si>
  <si>
    <t>43.21</t>
  </si>
  <si>
    <t>71.20.9</t>
  </si>
  <si>
    <t>33.17</t>
  </si>
  <si>
    <t>38.11</t>
  </si>
  <si>
    <t>13.92</t>
  </si>
  <si>
    <t>31.01</t>
  </si>
  <si>
    <t>27.51.2</t>
  </si>
  <si>
    <t>26.40</t>
  </si>
  <si>
    <t>46.73</t>
  </si>
  <si>
    <t>25.99</t>
  </si>
  <si>
    <t>28.30</t>
  </si>
  <si>
    <t>25.72</t>
  </si>
  <si>
    <t>20.59</t>
  </si>
  <si>
    <t>08.12</t>
  </si>
  <si>
    <t>27.33</t>
  </si>
  <si>
    <t>20.41.3</t>
  </si>
  <si>
    <t>14.12</t>
  </si>
  <si>
    <t>22.29</t>
  </si>
  <si>
    <t>47.73</t>
  </si>
  <si>
    <t>23.41</t>
  </si>
  <si>
    <t>18.12</t>
  </si>
  <si>
    <t>47.78.3</t>
  </si>
  <si>
    <t>27.32.2</t>
  </si>
  <si>
    <t>32.91</t>
  </si>
  <si>
    <t>20.30.1</t>
  </si>
  <si>
    <t>22.21</t>
  </si>
  <si>
    <t>25.94</t>
  </si>
  <si>
    <t>24.10</t>
  </si>
  <si>
    <t>16.10</t>
  </si>
  <si>
    <t>28.29</t>
  </si>
  <si>
    <t>25.73</t>
  </si>
  <si>
    <t>20.30</t>
  </si>
  <si>
    <t>27.51.28.130</t>
  </si>
  <si>
    <t>43.91.19.190</t>
  </si>
  <si>
    <t>33.12.18.000</t>
  </si>
  <si>
    <t>62.02.20.190</t>
  </si>
  <si>
    <t>43.29.11.140</t>
  </si>
  <si>
    <t>56.29.19.000</t>
  </si>
  <si>
    <t>42.91.20.150</t>
  </si>
  <si>
    <t>81.29.13.000</t>
  </si>
  <si>
    <t>96.01.19.000</t>
  </si>
  <si>
    <t>73.11.11.000</t>
  </si>
  <si>
    <t>49.39.31.000</t>
  </si>
  <si>
    <t>49.32.12.000</t>
  </si>
  <si>
    <t>85.42.19.000</t>
  </si>
  <si>
    <t>43.21.10.140</t>
  </si>
  <si>
    <t>33.17.19.000</t>
  </si>
  <si>
    <t>38.11.29.000</t>
  </si>
  <si>
    <t>71.12.40.130</t>
  </si>
  <si>
    <t>13.92.12.119</t>
  </si>
  <si>
    <t>31.01.11.150</t>
  </si>
  <si>
    <t>31.01.11.130</t>
  </si>
  <si>
    <t>26.40.31.190</t>
  </si>
  <si>
    <t>46.73.13.000</t>
  </si>
  <si>
    <t>28.30.40.000</t>
  </si>
  <si>
    <t>25.72.12.110</t>
  </si>
  <si>
    <t>20.59.59.000</t>
  </si>
  <si>
    <t>25.99.29.129</t>
  </si>
  <si>
    <t>08.12.11.130</t>
  </si>
  <si>
    <t>27.33.13.110</t>
  </si>
  <si>
    <t>25.72.14.130</t>
  </si>
  <si>
    <t>20.41.32.119</t>
  </si>
  <si>
    <t>14.12.11.110</t>
  </si>
  <si>
    <t>22.29.25.000</t>
  </si>
  <si>
    <t>47.73.10.000</t>
  </si>
  <si>
    <t>23.41.11.110</t>
  </si>
  <si>
    <t>18.12.11.000</t>
  </si>
  <si>
    <t>32.30</t>
  </si>
  <si>
    <t>32.30.15.239</t>
  </si>
  <si>
    <t>47.78.30.000</t>
  </si>
  <si>
    <t>27.32.11.000</t>
  </si>
  <si>
    <t>32.91.19.190</t>
  </si>
  <si>
    <t>20.30.22.110</t>
  </si>
  <si>
    <t>25.94.11.110</t>
  </si>
  <si>
    <t>24.10.61.110</t>
  </si>
  <si>
    <t>16.10.10.110</t>
  </si>
  <si>
    <t>28.29.12.112</t>
  </si>
  <si>
    <t>25.73.30.299</t>
  </si>
  <si>
    <t>20.30.22.120</t>
  </si>
  <si>
    <t>Оказание услуг по определению соответствия системы внутреннего противопожарного водопровода установленным требованиям пожарной безопасности</t>
  </si>
  <si>
    <t>Оказание услуг по поверке и обслуживанию приборов и средств измерения</t>
  </si>
  <si>
    <t>Поставка хозяйственного инвентаря</t>
  </si>
  <si>
    <t>Поставка кухонного оборудования</t>
  </si>
  <si>
    <t xml:space="preserve">Поставка Лицензии Антивируса Касперского </t>
  </si>
  <si>
    <t xml:space="preserve">   27.51.11.110</t>
  </si>
  <si>
    <t>Поставка ручек для дверей и тумбочек</t>
  </si>
  <si>
    <t xml:space="preserve">22.21.29.110                     </t>
  </si>
  <si>
    <t>ФГБУ СЭУ ФПС ИПЛ по Республике Мордовия</t>
  </si>
  <si>
    <t>100</t>
  </si>
  <si>
    <t>30</t>
  </si>
  <si>
    <t>10</t>
  </si>
  <si>
    <t>Поставка неисключительных прав использования СБИС++ ЭО, ЮЛ, ОСНО, продление сертификата ЭЦП</t>
  </si>
  <si>
    <t>Поставка неисключительных прав использования СБИС+электронные торги, продление сертификата ЭЦП</t>
  </si>
  <si>
    <t>Поставка неисключительных прав использования Лицензии СКЗИ-КриптоПро</t>
  </si>
  <si>
    <t>Выполнение работ по капитальному ремонту кровли душевого павильона в ДОЛ Энергетик</t>
  </si>
  <si>
    <t xml:space="preserve">Поставка неисключительных прав использования СБИС++ ЭО, ЮЛ, ОСНО, продление сертификата ЭЦП </t>
  </si>
  <si>
    <t xml:space="preserve">Поставка неисключительных прав использования Лицензии СКЗИ-КриптоПро </t>
  </si>
  <si>
    <t>Поставка средств дезинфекции</t>
  </si>
  <si>
    <t>Локальный сметный расчет</t>
  </si>
  <si>
    <t>Маркетинговые исследования</t>
  </si>
  <si>
    <t>Оказание услуг по лабораторному исследованию и химическому анализу воды</t>
  </si>
  <si>
    <t>Оказание услуг по лабораторному исследованию и химическому анализу воды в водоеме</t>
  </si>
  <si>
    <t>Оказание услуг по лабораторному исследованию и химическому анализу почвы</t>
  </si>
  <si>
    <t>0</t>
  </si>
  <si>
    <t>пп.5.9.3.3, пункта 5.9. Положения о закупке товаров,работ,услуг</t>
  </si>
  <si>
    <t>42.11.20</t>
  </si>
  <si>
    <t>42.11.1</t>
  </si>
  <si>
    <t>Ремонт тротуаров</t>
  </si>
  <si>
    <t xml:space="preserve">Ремонт тротуаров </t>
  </si>
  <si>
    <t>Поставка кассового аппарата</t>
  </si>
  <si>
    <t>47.41</t>
  </si>
  <si>
    <t>47.41.4</t>
  </si>
  <si>
    <t xml:space="preserve">Поставка скамей со спинкой и подлокотниками  </t>
  </si>
  <si>
    <t>25.11.</t>
  </si>
  <si>
    <t>25.9.</t>
  </si>
  <si>
    <t>Увеличение стоимости закупки за счет уменьшения лота 032.</t>
  </si>
  <si>
    <t>Смена суммы закупки в связи с уточнением номенклатуры</t>
  </si>
  <si>
    <t>Федеральный закон от 03.07.2016г. №290-ФЗ. За счет экономии по лоту 028.</t>
  </si>
  <si>
    <t>Смена суммы в связи с внесением изменений в ремонтную программу</t>
  </si>
  <si>
    <t>За счет экономии по лоту 028.</t>
  </si>
  <si>
    <t>7</t>
  </si>
  <si>
    <t>План закупки  на 2017 год. (корректировка 1 кв.)</t>
  </si>
  <si>
    <t xml:space="preserve">Смена суммы в связи с внесением изменений в ремонтную программу </t>
  </si>
  <si>
    <t>План закупки  на 2018 год.</t>
  </si>
  <si>
    <t>СМР</t>
  </si>
  <si>
    <t>2018</t>
  </si>
  <si>
    <t>Сметный расчет</t>
  </si>
  <si>
    <t>февраль 2018</t>
  </si>
  <si>
    <t>Оказание услуг по ремонту пожарной сигнализации</t>
  </si>
  <si>
    <t>2019</t>
  </si>
  <si>
    <t>ИТ</t>
  </si>
  <si>
    <t>Оказание услуг по абонентскому обслуживанию по обработке фискальных данных ККТ (продление)</t>
  </si>
  <si>
    <t>Оказание услуг по дополнительному педогогическому образованию</t>
  </si>
  <si>
    <t>Оказание услуг по специальной оценке условий труда</t>
  </si>
  <si>
    <t>РМ, г.Саранск, ул.Васенко, д.40В, каб.209</t>
  </si>
  <si>
    <t>Оказание услуг по проведению обязательных медицинских осмотров сотрудников</t>
  </si>
  <si>
    <t>86.90.9</t>
  </si>
  <si>
    <t>85.30</t>
  </si>
  <si>
    <t xml:space="preserve">Оказание услуг по гигиеническому обучению </t>
  </si>
  <si>
    <t>ГБУЗ РМ "Кочкуровская поликлиника"</t>
  </si>
  <si>
    <t>ГБУЗ РМ Республиканский наркологический диспансер"</t>
  </si>
  <si>
    <t>Поставка постельных принадлежностей</t>
  </si>
  <si>
    <t xml:space="preserve">Поставка полотенец </t>
  </si>
  <si>
    <t>Поставка кресел офисных</t>
  </si>
  <si>
    <t>РМ, г.Саранск, ул.Васенко, д.40В.</t>
  </si>
  <si>
    <t>Поставка газонокосилки</t>
  </si>
  <si>
    <t>1000</t>
  </si>
  <si>
    <t>600</t>
  </si>
  <si>
    <t>Поставка кухонного инвентаря (противней)</t>
  </si>
  <si>
    <t>20</t>
  </si>
  <si>
    <t>Поставка резиновых ковриков</t>
  </si>
  <si>
    <t>9</t>
  </si>
  <si>
    <t>Поставка порогов металлических</t>
  </si>
  <si>
    <t>50</t>
  </si>
  <si>
    <t>Поставка стекла оконного</t>
  </si>
  <si>
    <t>Поставка ткани плащевой</t>
  </si>
  <si>
    <t>Поставка расходных материалов для орг.техники</t>
  </si>
  <si>
    <t>Поставка огнетушителей порошковых</t>
  </si>
  <si>
    <t>Оказание услуг по ремонту и технологическому обслуживанию оборудования</t>
  </si>
  <si>
    <t>46.66</t>
  </si>
  <si>
    <t>71.20.7</t>
  </si>
  <si>
    <t>71.20.19.130</t>
  </si>
  <si>
    <t>13.96</t>
  </si>
  <si>
    <t>13.20.20.130</t>
  </si>
  <si>
    <t>Поставка компьютерной техники и МФУ</t>
  </si>
  <si>
    <t>26.20.1</t>
  </si>
  <si>
    <t>26.20.18.000</t>
  </si>
  <si>
    <t>23.11</t>
  </si>
  <si>
    <t>23.11.11.130</t>
  </si>
  <si>
    <t>25.12</t>
  </si>
  <si>
    <t>25.12.10.126</t>
  </si>
  <si>
    <t>28.29.22.110</t>
  </si>
  <si>
    <t>22.19.</t>
  </si>
  <si>
    <t>22.19.72.000</t>
  </si>
  <si>
    <t>Поставка знаков пожарной безопасности</t>
  </si>
  <si>
    <t>84.25</t>
  </si>
  <si>
    <t>84.25.11.120</t>
  </si>
  <si>
    <t>010</t>
  </si>
  <si>
    <t>011</t>
  </si>
  <si>
    <t>012</t>
  </si>
  <si>
    <t>019</t>
  </si>
  <si>
    <t>020</t>
  </si>
  <si>
    <t>021</t>
  </si>
  <si>
    <t>024</t>
  </si>
  <si>
    <t>029</t>
  </si>
  <si>
    <t>033</t>
  </si>
  <si>
    <t>035</t>
  </si>
  <si>
    <t>039</t>
  </si>
  <si>
    <t>045</t>
  </si>
  <si>
    <t>055</t>
  </si>
  <si>
    <t>95.1</t>
  </si>
  <si>
    <t>006.</t>
  </si>
  <si>
    <t>113</t>
  </si>
  <si>
    <t>*</t>
  </si>
  <si>
    <t>Поставка Лицензии Антивируса Касперского</t>
  </si>
  <si>
    <t>89701000</t>
  </si>
  <si>
    <t>Оказание услуг по техническому обслуживанию оргтехники</t>
  </si>
  <si>
    <t>Оказание услуг по лабораторным исследованиям крови на брюшной тиф, сальмонеллы, шигеллы</t>
  </si>
  <si>
    <t>Оказание услуг по проведению ежегодного осмотра персонала врачом психиатром, наркологом</t>
  </si>
  <si>
    <t xml:space="preserve">Поставка светотехнической продукции </t>
  </si>
  <si>
    <t>023</t>
  </si>
  <si>
    <t>038</t>
  </si>
  <si>
    <t>Оказание услуг дератизации и дезинсекции, дезинфекции</t>
  </si>
  <si>
    <t>ПИР</t>
  </si>
  <si>
    <t>ПИР по объекту: "Выполнение работ по монтажу пожарной сигнализации в спальных корпусах №5, №17 в ДОЛ "Энергетик""</t>
  </si>
  <si>
    <t>Февраль 2018</t>
  </si>
  <si>
    <t>Апрель 2018</t>
  </si>
  <si>
    <t>71.12</t>
  </si>
  <si>
    <t>Выполнение работ по монтажу пожарной сигнализации в спальных корпусах №5, №17 в ДОЛ Энергетик</t>
  </si>
  <si>
    <t>ЕП</t>
  </si>
  <si>
    <t>Сведения о закупке у ЕП</t>
  </si>
  <si>
    <t>Оказание услуг по страхованию имущества АО "Социальная сфера-М"</t>
  </si>
  <si>
    <t>65.12.2</t>
  </si>
  <si>
    <t>65.12.4</t>
  </si>
  <si>
    <t xml:space="preserve"> электронная (ЭТП "Россети")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</si>
</sst>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0"/>
    <numFmt numFmtId="167" formatCode="_(&quot;р.&quot;* #,##0.00_);_(&quot;р.&quot;* \(#,##0.00\);_(&quot;р.&quot;* &quot;-&quot;??_);_(@_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  <numFmt numFmtId="181" formatCode="[$-419]mmmm\ yyyy;@"/>
  </numFmts>
  <fonts count="10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0312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68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6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5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7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4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69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6" fillId="0" borderId="0"/>
    <xf numFmtId="180" fontId="3" fillId="0" borderId="0"/>
  </cellStyleXfs>
  <cellXfs count="300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/>
    <xf numFmtId="1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87" fillId="75" borderId="1" xfId="0" applyFont="1" applyFill="1" applyBorder="1" applyAlignment="1">
      <alignment horizontal="left" vertical="top" wrapText="1"/>
    </xf>
    <xf numFmtId="180" fontId="87" fillId="75" borderId="1" xfId="8" applyFont="1" applyFill="1" applyBorder="1" applyAlignment="1">
      <alignment horizontal="left" vertical="top" wrapText="1"/>
    </xf>
    <xf numFmtId="180" fontId="89" fillId="75" borderId="1" xfId="8" applyFont="1" applyFill="1" applyBorder="1" applyAlignment="1">
      <alignment horizontal="left" vertical="top" wrapText="1"/>
    </xf>
    <xf numFmtId="49" fontId="87" fillId="75" borderId="1" xfId="0" applyNumberFormat="1" applyFont="1" applyFill="1" applyBorder="1" applyAlignment="1">
      <alignment horizontal="left" vertical="top"/>
    </xf>
    <xf numFmtId="49" fontId="89" fillId="75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center" vertical="center"/>
    </xf>
    <xf numFmtId="49" fontId="89" fillId="75" borderId="1" xfId="8" applyNumberFormat="1" applyFont="1" applyFill="1" applyBorder="1" applyAlignment="1">
      <alignment horizontal="center" vertical="center"/>
    </xf>
    <xf numFmtId="180" fontId="87" fillId="75" borderId="1" xfId="0" applyFont="1" applyFill="1" applyBorder="1" applyAlignment="1">
      <alignment horizontal="center" vertical="center"/>
    </xf>
    <xf numFmtId="180" fontId="88" fillId="75" borderId="1" xfId="0" applyNumberFormat="1" applyFont="1" applyFill="1" applyBorder="1" applyAlignment="1">
      <alignment horizontal="left" vertical="top"/>
    </xf>
    <xf numFmtId="180" fontId="88" fillId="75" borderId="1" xfId="0" applyNumberFormat="1" applyFont="1" applyFill="1" applyBorder="1" applyAlignment="1">
      <alignment horizontal="left" vertical="top" wrapText="1"/>
    </xf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87" fillId="0" borderId="1" xfId="0" applyFont="1" applyFill="1" applyBorder="1" applyAlignment="1">
      <alignment horizontal="left" vertical="top" wrapText="1"/>
    </xf>
    <xf numFmtId="180" fontId="89" fillId="0" borderId="1" xfId="0" applyFont="1" applyBorder="1" applyAlignment="1">
      <alignment horizontal="center" vertical="center"/>
    </xf>
    <xf numFmtId="180" fontId="87" fillId="0" borderId="32" xfId="8" applyFont="1" applyFill="1" applyBorder="1" applyAlignment="1">
      <alignment horizontal="left" vertical="top" wrapText="1"/>
    </xf>
    <xf numFmtId="180" fontId="87" fillId="0" borderId="1" xfId="8" applyFont="1" applyFill="1" applyBorder="1" applyAlignment="1">
      <alignment horizontal="left" vertical="top" wrapText="1"/>
    </xf>
    <xf numFmtId="49" fontId="87" fillId="0" borderId="32" xfId="8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left" vertical="top"/>
    </xf>
    <xf numFmtId="4" fontId="87" fillId="0" borderId="1" xfId="0" applyNumberFormat="1" applyFont="1" applyFill="1" applyBorder="1" applyAlignment="1">
      <alignment horizontal="left" vertical="top" wrapText="1"/>
    </xf>
    <xf numFmtId="2" fontId="89" fillId="75" borderId="1" xfId="0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center" vertical="center"/>
    </xf>
    <xf numFmtId="180" fontId="87" fillId="0" borderId="1" xfId="8" applyFont="1" applyFill="1" applyBorder="1" applyAlignment="1">
      <alignment horizontal="center" vertical="center"/>
    </xf>
    <xf numFmtId="180" fontId="89" fillId="0" borderId="1" xfId="0" applyFont="1" applyFill="1" applyBorder="1" applyAlignment="1">
      <alignment horizontal="center" vertical="center"/>
    </xf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0" fillId="75" borderId="0" xfId="0" applyFill="1"/>
    <xf numFmtId="180" fontId="0" fillId="75" borderId="0" xfId="0" applyFill="1" applyAlignment="1">
      <alignment horizontal="center" vertical="center"/>
    </xf>
    <xf numFmtId="1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180" fontId="0" fillId="75" borderId="0" xfId="0" applyNumberFormat="1" applyFill="1"/>
    <xf numFmtId="0" fontId="87" fillId="75" borderId="1" xfId="0" applyNumberFormat="1" applyFont="1" applyFill="1" applyBorder="1" applyAlignment="1">
      <alignment horizontal="center" vertical="center" wrapText="1"/>
    </xf>
    <xf numFmtId="0" fontId="0" fillId="75" borderId="1" xfId="0" applyNumberFormat="1" applyFill="1" applyBorder="1" applyAlignment="1">
      <alignment horizontal="center" vertical="center"/>
    </xf>
    <xf numFmtId="0" fontId="87" fillId="75" borderId="1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NumberFormat="1" applyBorder="1"/>
    <xf numFmtId="0" fontId="87" fillId="75" borderId="1" xfId="0" applyNumberFormat="1" applyFont="1" applyFill="1" applyBorder="1" applyAlignment="1">
      <alignment horizontal="left" vertical="top"/>
    </xf>
    <xf numFmtId="0" fontId="87" fillId="75" borderId="1" xfId="8" applyNumberFormat="1" applyFont="1" applyFill="1" applyBorder="1" applyAlignment="1">
      <alignment horizontal="center" vertical="center"/>
    </xf>
    <xf numFmtId="0" fontId="0" fillId="75" borderId="0" xfId="0" applyNumberFormat="1" applyFill="1"/>
    <xf numFmtId="0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95" fillId="75" borderId="1" xfId="8" applyFont="1" applyFill="1" applyBorder="1" applyAlignment="1">
      <alignment horizontal="left" vertical="top" wrapText="1"/>
    </xf>
    <xf numFmtId="180" fontId="0" fillId="75" borderId="1" xfId="0" applyFont="1" applyFill="1" applyBorder="1"/>
    <xf numFmtId="180" fontId="92" fillId="0" borderId="0" xfId="0" applyFont="1"/>
    <xf numFmtId="180" fontId="92" fillId="0" borderId="0" xfId="0" applyFont="1" applyFill="1" applyAlignment="1">
      <alignment horizontal="center" vertical="center"/>
    </xf>
    <xf numFmtId="180" fontId="92" fillId="75" borderId="1" xfId="0" applyFont="1" applyFill="1" applyBorder="1"/>
    <xf numFmtId="180" fontId="92" fillId="75" borderId="0" xfId="0" applyFont="1" applyFill="1"/>
    <xf numFmtId="180" fontId="87" fillId="75" borderId="1" xfId="0" applyFont="1" applyFill="1" applyBorder="1" applyAlignment="1">
      <alignment horizontal="center" vertical="center" wrapText="1"/>
    </xf>
    <xf numFmtId="181" fontId="0" fillId="0" borderId="1" xfId="0" applyNumberFormat="1" applyBorder="1"/>
    <xf numFmtId="181" fontId="88" fillId="75" borderId="1" xfId="0" applyNumberFormat="1" applyFont="1" applyFill="1" applyBorder="1" applyAlignment="1">
      <alignment horizontal="left" vertical="top"/>
    </xf>
    <xf numFmtId="181" fontId="87" fillId="75" borderId="1" xfId="8" applyNumberFormat="1" applyFont="1" applyFill="1" applyBorder="1" applyAlignment="1">
      <alignment horizontal="left" vertical="top"/>
    </xf>
    <xf numFmtId="180" fontId="92" fillId="75" borderId="1" xfId="0" applyFont="1" applyFill="1" applyBorder="1" applyAlignment="1">
      <alignment wrapText="1"/>
    </xf>
    <xf numFmtId="49" fontId="89" fillId="0" borderId="1" xfId="0" applyNumberFormat="1" applyFont="1" applyFill="1" applyBorder="1" applyAlignment="1">
      <alignment horizontal="center" vertical="center"/>
    </xf>
    <xf numFmtId="180" fontId="0" fillId="0" borderId="1" xfId="0" applyFill="1" applyBorder="1"/>
    <xf numFmtId="0" fontId="91" fillId="0" borderId="1" xfId="0" applyNumberFormat="1" applyFont="1" applyFill="1" applyBorder="1" applyAlignment="1">
      <alignment vertical="center"/>
    </xf>
    <xf numFmtId="0" fontId="89" fillId="0" borderId="1" xfId="0" applyNumberFormat="1" applyFont="1" applyBorder="1" applyAlignment="1">
      <alignment horizontal="center" vertical="center"/>
    </xf>
    <xf numFmtId="181" fontId="89" fillId="0" borderId="1" xfId="0" applyNumberFormat="1" applyFont="1" applyBorder="1" applyAlignment="1">
      <alignment horizontal="center" vertical="center"/>
    </xf>
    <xf numFmtId="180" fontId="89" fillId="0" borderId="1" xfId="0" applyFont="1" applyBorder="1"/>
    <xf numFmtId="180" fontId="89" fillId="0" borderId="1" xfId="0" applyFont="1" applyBorder="1" applyAlignment="1">
      <alignment horizontal="center" vertical="center" wrapText="1"/>
    </xf>
    <xf numFmtId="2" fontId="89" fillId="0" borderId="1" xfId="0" applyNumberFormat="1" applyFont="1" applyBorder="1" applyAlignment="1">
      <alignment horizontal="center" vertical="center"/>
    </xf>
    <xf numFmtId="0" fontId="89" fillId="0" borderId="1" xfId="0" applyNumberFormat="1" applyFont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0" fontId="89" fillId="75" borderId="1" xfId="0" applyNumberFormat="1" applyFont="1" applyFill="1" applyBorder="1" applyAlignment="1">
      <alignment horizontal="center" vertical="center"/>
    </xf>
    <xf numFmtId="0" fontId="89" fillId="0" borderId="1" xfId="0" applyNumberFormat="1" applyFont="1" applyFill="1" applyBorder="1" applyAlignment="1">
      <alignment horizontal="center" vertical="center" wrapText="1"/>
    </xf>
    <xf numFmtId="0" fontId="89" fillId="75" borderId="1" xfId="8" applyNumberFormat="1" applyFont="1" applyFill="1" applyBorder="1" applyAlignment="1">
      <alignment horizontal="center" vertical="center"/>
    </xf>
    <xf numFmtId="0" fontId="89" fillId="75" borderId="1" xfId="8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/>
    </xf>
    <xf numFmtId="49" fontId="87" fillId="0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/>
    </xf>
    <xf numFmtId="49" fontId="87" fillId="75" borderId="1" xfId="8" applyNumberFormat="1" applyFont="1" applyFill="1" applyBorder="1" applyAlignment="1">
      <alignment horizontal="center" vertical="center"/>
    </xf>
    <xf numFmtId="180" fontId="0" fillId="0" borderId="1" xfId="0" applyBorder="1" applyAlignment="1">
      <alignment wrapText="1"/>
    </xf>
    <xf numFmtId="180" fontId="92" fillId="0" borderId="1" xfId="0" applyFont="1" applyBorder="1" applyAlignment="1">
      <alignment wrapText="1"/>
    </xf>
    <xf numFmtId="181" fontId="88" fillId="0" borderId="1" xfId="0" applyNumberFormat="1" applyFont="1" applyFill="1" applyBorder="1" applyAlignment="1">
      <alignment horizontal="left" vertical="top"/>
    </xf>
    <xf numFmtId="180" fontId="92" fillId="75" borderId="1" xfId="0" applyFont="1" applyFill="1" applyBorder="1" applyAlignment="1">
      <alignment horizontal="left" wrapText="1"/>
    </xf>
    <xf numFmtId="0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 wrapText="1"/>
    </xf>
    <xf numFmtId="0" fontId="89" fillId="0" borderId="1" xfId="8" applyNumberFormat="1" applyFont="1" applyFill="1" applyBorder="1" applyAlignment="1">
      <alignment horizontal="center" vertical="center" wrapText="1"/>
    </xf>
    <xf numFmtId="180" fontId="89" fillId="0" borderId="0" xfId="0" applyFont="1" applyAlignment="1">
      <alignment horizontal="center" vertical="center" wrapText="1"/>
    </xf>
    <xf numFmtId="180" fontId="87" fillId="0" borderId="1" xfId="0" applyFont="1" applyFill="1" applyBorder="1" applyAlignment="1">
      <alignment horizontal="center" vertical="center" wrapText="1"/>
    </xf>
    <xf numFmtId="1" fontId="91" fillId="0" borderId="1" xfId="0" applyNumberFormat="1" applyFont="1" applyFill="1" applyBorder="1" applyAlignment="1">
      <alignment vertical="center"/>
    </xf>
    <xf numFmtId="49" fontId="89" fillId="75" borderId="1" xfId="13" applyNumberFormat="1" applyFont="1" applyFill="1" applyBorder="1" applyAlignment="1">
      <alignment horizontal="center" vertical="center" wrapText="1" shrinkToFit="1"/>
    </xf>
    <xf numFmtId="180" fontId="89" fillId="75" borderId="1" xfId="0" applyFont="1" applyFill="1" applyBorder="1" applyAlignment="1">
      <alignment horizontal="center" vertical="center" wrapText="1"/>
    </xf>
    <xf numFmtId="180" fontId="89" fillId="0" borderId="1" xfId="0" applyFont="1" applyFill="1" applyBorder="1" applyAlignment="1">
      <alignment horizontal="center" vertical="center" wrapText="1"/>
    </xf>
    <xf numFmtId="180" fontId="89" fillId="75" borderId="0" xfId="0" applyFont="1" applyFill="1" applyAlignment="1">
      <alignment horizontal="center" vertical="center" wrapText="1"/>
    </xf>
    <xf numFmtId="1" fontId="87" fillId="75" borderId="1" xfId="0" applyNumberFormat="1" applyFont="1" applyFill="1" applyBorder="1" applyAlignment="1">
      <alignment horizontal="center" vertical="center" wrapText="1"/>
    </xf>
    <xf numFmtId="1" fontId="89" fillId="0" borderId="1" xfId="0" applyNumberFormat="1" applyFont="1" applyBorder="1" applyAlignment="1">
      <alignment horizontal="center" vertical="center" wrapText="1"/>
    </xf>
    <xf numFmtId="1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/>
    </xf>
    <xf numFmtId="180" fontId="96" fillId="0" borderId="1" xfId="0" applyFont="1" applyFill="1" applyBorder="1" applyAlignment="1">
      <alignment vertical="center"/>
    </xf>
    <xf numFmtId="180" fontId="88" fillId="75" borderId="1" xfId="0" applyFont="1" applyFill="1" applyBorder="1" applyAlignment="1">
      <alignment horizontal="center" vertical="center"/>
    </xf>
    <xf numFmtId="180" fontId="88" fillId="75" borderId="1" xfId="0" applyFont="1" applyFill="1" applyBorder="1" applyAlignment="1">
      <alignment horizontal="center" vertical="center" wrapText="1"/>
    </xf>
    <xf numFmtId="180" fontId="87" fillId="75" borderId="1" xfId="8" applyFont="1" applyFill="1" applyBorder="1" applyAlignment="1">
      <alignment horizontal="center" vertical="center" wrapText="1"/>
    </xf>
    <xf numFmtId="1" fontId="87" fillId="0" borderId="1" xfId="0" applyNumberFormat="1" applyFont="1" applyFill="1" applyBorder="1" applyAlignment="1">
      <alignment horizontal="center" vertical="center" wrapText="1"/>
    </xf>
    <xf numFmtId="0" fontId="87" fillId="75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/>
    </xf>
    <xf numFmtId="49" fontId="0" fillId="75" borderId="1" xfId="0" applyNumberFormat="1" applyFill="1" applyBorder="1" applyAlignment="1">
      <alignment horizontal="center" vertical="center"/>
    </xf>
    <xf numFmtId="0" fontId="89" fillId="0" borderId="1" xfId="8" applyNumberFormat="1" applyFont="1" applyFill="1" applyBorder="1" applyAlignment="1">
      <alignment horizontal="center" vertical="center"/>
    </xf>
    <xf numFmtId="181" fontId="88" fillId="0" borderId="1" xfId="0" applyNumberFormat="1" applyFont="1" applyFill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1" fontId="88" fillId="75" borderId="1" xfId="0" applyNumberFormat="1" applyFont="1" applyFill="1" applyBorder="1" applyAlignment="1">
      <alignment horizontal="center" vertical="center" wrapText="1"/>
    </xf>
    <xf numFmtId="181" fontId="88" fillId="75" borderId="1" xfId="0" applyNumberFormat="1" applyFont="1" applyFill="1" applyBorder="1" applyAlignment="1">
      <alignment horizontal="center" vertical="center"/>
    </xf>
    <xf numFmtId="0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vertical="center" wrapText="1"/>
      <protection locked="0"/>
    </xf>
    <xf numFmtId="1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/>
    <xf numFmtId="180" fontId="97" fillId="75" borderId="0" xfId="0" applyFont="1" applyFill="1"/>
    <xf numFmtId="0" fontId="97" fillId="0" borderId="0" xfId="0" applyNumberFormat="1" applyFont="1"/>
    <xf numFmtId="180" fontId="97" fillId="0" borderId="0" xfId="0" applyFont="1" applyAlignment="1">
      <alignment horizontal="center" vertical="center"/>
    </xf>
    <xf numFmtId="180" fontId="97" fillId="0" borderId="0" xfId="0" applyFont="1" applyFill="1" applyAlignment="1">
      <alignment horizontal="center" vertical="center"/>
    </xf>
    <xf numFmtId="0" fontId="97" fillId="0" borderId="0" xfId="0" applyNumberFormat="1" applyFont="1" applyFill="1" applyAlignment="1">
      <alignment horizontal="center" vertical="center"/>
    </xf>
    <xf numFmtId="180" fontId="97" fillId="75" borderId="0" xfId="0" applyFont="1" applyFill="1" applyAlignment="1">
      <alignment horizontal="center" vertical="center"/>
    </xf>
    <xf numFmtId="180" fontId="88" fillId="0" borderId="1" xfId="0" applyFont="1" applyFill="1" applyBorder="1" applyAlignment="1">
      <alignment horizontal="center" vertical="center" wrapText="1"/>
    </xf>
    <xf numFmtId="180" fontId="87" fillId="0" borderId="1" xfId="60310" applyFont="1" applyFill="1" applyBorder="1" applyAlignment="1">
      <alignment horizontal="center" vertical="center" wrapText="1"/>
    </xf>
    <xf numFmtId="180" fontId="87" fillId="0" borderId="1" xfId="8" applyFont="1" applyFill="1" applyBorder="1" applyAlignment="1">
      <alignment horizontal="center" vertical="center" wrapText="1"/>
    </xf>
    <xf numFmtId="0" fontId="87" fillId="0" borderId="1" xfId="8" applyNumberFormat="1" applyFont="1" applyFill="1" applyBorder="1" applyAlignment="1">
      <alignment horizontal="center" vertical="center" wrapText="1"/>
    </xf>
    <xf numFmtId="180" fontId="87" fillId="0" borderId="1" xfId="60311" applyFont="1" applyFill="1" applyBorder="1" applyAlignment="1">
      <alignment horizontal="center" vertical="center" wrapText="1"/>
    </xf>
    <xf numFmtId="4" fontId="96" fillId="75" borderId="1" xfId="0" applyNumberFormat="1" applyFont="1" applyFill="1" applyBorder="1" applyAlignment="1">
      <alignment horizontal="center" vertical="center"/>
    </xf>
    <xf numFmtId="4" fontId="89" fillId="75" borderId="1" xfId="0" applyNumberFormat="1" applyFont="1" applyFill="1" applyBorder="1" applyAlignment="1">
      <alignment horizontal="center" vertical="center"/>
    </xf>
    <xf numFmtId="4" fontId="97" fillId="75" borderId="0" xfId="0" applyNumberFormat="1" applyFont="1" applyFill="1"/>
    <xf numFmtId="4" fontId="97" fillId="75" borderId="0" xfId="0" applyNumberFormat="1" applyFont="1" applyFill="1" applyAlignment="1">
      <alignment horizontal="center" vertical="center"/>
    </xf>
    <xf numFmtId="4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0" fillId="75" borderId="0" xfId="0" applyNumberFormat="1" applyFill="1"/>
    <xf numFmtId="0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9" fillId="0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center" wrapText="1"/>
    </xf>
    <xf numFmtId="49" fontId="89" fillId="75" borderId="1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 wrapText="1"/>
    </xf>
    <xf numFmtId="49" fontId="90" fillId="0" borderId="37" xfId="8" applyNumberFormat="1" applyFont="1" applyFill="1" applyBorder="1" applyAlignment="1"/>
    <xf numFmtId="180" fontId="91" fillId="0" borderId="41" xfId="0" applyFont="1" applyFill="1" applyBorder="1" applyAlignment="1"/>
    <xf numFmtId="0" fontId="91" fillId="0" borderId="41" xfId="0" applyNumberFormat="1" applyFont="1" applyFill="1" applyBorder="1" applyAlignment="1"/>
    <xf numFmtId="180" fontId="90" fillId="0" borderId="1" xfId="0" applyFont="1" applyFill="1" applyBorder="1" applyAlignment="1">
      <alignment vertical="center"/>
    </xf>
    <xf numFmtId="180" fontId="91" fillId="0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top"/>
    </xf>
    <xf numFmtId="0" fontId="0" fillId="0" borderId="1" xfId="0" applyNumberFormat="1" applyFill="1" applyBorder="1"/>
    <xf numFmtId="4" fontId="96" fillId="75" borderId="1" xfId="0" applyNumberFormat="1" applyFont="1" applyFill="1" applyBorder="1"/>
    <xf numFmtId="181" fontId="87" fillId="75" borderId="1" xfId="0" applyNumberFormat="1" applyFont="1" applyFill="1" applyBorder="1" applyAlignment="1">
      <alignment horizontal="center" vertical="center"/>
    </xf>
    <xf numFmtId="181" fontId="87" fillId="0" borderId="1" xfId="0" applyNumberFormat="1" applyFont="1" applyFill="1" applyBorder="1" applyAlignment="1">
      <alignment horizontal="center" vertical="center"/>
    </xf>
    <xf numFmtId="181" fontId="89" fillId="75" borderId="1" xfId="0" applyNumberFormat="1" applyFont="1" applyFill="1" applyBorder="1" applyAlignment="1">
      <alignment horizontal="center" vertical="center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180" fontId="89" fillId="75" borderId="1" xfId="8" applyNumberFormat="1" applyFont="1" applyFill="1" applyBorder="1" applyAlignment="1">
      <alignment horizontal="center" vertical="center" wrapText="1"/>
    </xf>
    <xf numFmtId="180" fontId="99" fillId="0" borderId="0" xfId="0" applyFont="1" applyAlignment="1">
      <alignment horizontal="center" vertical="center" wrapText="1"/>
    </xf>
    <xf numFmtId="180" fontId="89" fillId="75" borderId="1" xfId="0" applyFont="1" applyFill="1" applyBorder="1" applyAlignment="1">
      <alignment wrapText="1"/>
    </xf>
    <xf numFmtId="180" fontId="89" fillId="0" borderId="32" xfId="0" applyFont="1" applyBorder="1" applyAlignment="1">
      <alignment horizontal="center" vertical="center"/>
    </xf>
    <xf numFmtId="180" fontId="0" fillId="0" borderId="32" xfId="0" applyBorder="1"/>
    <xf numFmtId="180" fontId="89" fillId="0" borderId="32" xfId="0" applyFont="1" applyFill="1" applyBorder="1" applyAlignment="1">
      <alignment horizontal="center" vertical="center"/>
    </xf>
    <xf numFmtId="180" fontId="87" fillId="75" borderId="32" xfId="0" applyFont="1" applyFill="1" applyBorder="1" applyAlignment="1">
      <alignment horizontal="center" vertical="center" wrapText="1"/>
    </xf>
    <xf numFmtId="180" fontId="89" fillId="0" borderId="32" xfId="0" applyFont="1" applyFill="1" applyBorder="1" applyAlignment="1">
      <alignment horizontal="center" vertical="center" wrapText="1"/>
    </xf>
    <xf numFmtId="0" fontId="89" fillId="0" borderId="32" xfId="0" applyNumberFormat="1" applyFont="1" applyFill="1" applyBorder="1" applyAlignment="1">
      <alignment horizontal="center" vertical="center" wrapText="1"/>
    </xf>
    <xf numFmtId="180" fontId="88" fillId="75" borderId="32" xfId="0" applyFont="1" applyFill="1" applyBorder="1" applyAlignment="1">
      <alignment horizontal="center" vertical="center" wrapText="1"/>
    </xf>
    <xf numFmtId="0" fontId="88" fillId="75" borderId="32" xfId="0" applyNumberFormat="1" applyFont="1" applyFill="1" applyBorder="1" applyAlignment="1">
      <alignment horizontal="center" vertical="center"/>
    </xf>
    <xf numFmtId="49" fontId="87" fillId="75" borderId="32" xfId="0" applyNumberFormat="1" applyFont="1" applyFill="1" applyBorder="1" applyAlignment="1">
      <alignment horizontal="center" vertical="center"/>
    </xf>
    <xf numFmtId="1" fontId="87" fillId="0" borderId="32" xfId="0" applyNumberFormat="1" applyFont="1" applyFill="1" applyBorder="1" applyAlignment="1">
      <alignment horizontal="center" vertical="center" wrapText="1"/>
    </xf>
    <xf numFmtId="49" fontId="89" fillId="0" borderId="32" xfId="0" applyNumberFormat="1" applyFont="1" applyBorder="1" applyAlignment="1">
      <alignment horizontal="center" vertical="center"/>
    </xf>
    <xf numFmtId="0" fontId="87" fillId="75" borderId="31" xfId="0" applyNumberFormat="1" applyFont="1" applyFill="1" applyBorder="1" applyAlignment="1">
      <alignment horizontal="center" vertical="center" wrapText="1"/>
    </xf>
    <xf numFmtId="0" fontId="89" fillId="0" borderId="31" xfId="0" applyNumberFormat="1" applyFont="1" applyFill="1" applyBorder="1" applyAlignment="1">
      <alignment horizontal="center" vertical="center"/>
    </xf>
    <xf numFmtId="180" fontId="89" fillId="0" borderId="31" xfId="0" applyFont="1" applyBorder="1" applyAlignment="1">
      <alignment horizontal="center" vertical="center" wrapText="1"/>
    </xf>
    <xf numFmtId="180" fontId="87" fillId="75" borderId="31" xfId="0" applyFont="1" applyFill="1" applyBorder="1" applyAlignment="1">
      <alignment horizontal="left" vertical="top" wrapText="1"/>
    </xf>
    <xf numFmtId="180" fontId="89" fillId="0" borderId="31" xfId="0" applyFont="1" applyBorder="1" applyAlignment="1">
      <alignment horizontal="center" vertical="center"/>
    </xf>
    <xf numFmtId="49" fontId="89" fillId="0" borderId="31" xfId="0" applyNumberFormat="1" applyFont="1" applyFill="1" applyBorder="1" applyAlignment="1">
      <alignment horizontal="center" vertical="center"/>
    </xf>
    <xf numFmtId="49" fontId="88" fillId="75" borderId="31" xfId="0" applyNumberFormat="1" applyFont="1" applyFill="1" applyBorder="1" applyAlignment="1">
      <alignment horizontal="center" vertical="center"/>
    </xf>
    <xf numFmtId="180" fontId="88" fillId="0" borderId="31" xfId="0" applyFont="1" applyFill="1" applyBorder="1" applyAlignment="1">
      <alignment horizontal="center" vertical="center" wrapText="1"/>
    </xf>
    <xf numFmtId="180" fontId="0" fillId="0" borderId="31" xfId="0" applyBorder="1"/>
    <xf numFmtId="180" fontId="89" fillId="0" borderId="31" xfId="0" applyFont="1" applyFill="1" applyBorder="1" applyAlignment="1">
      <alignment horizontal="center" vertical="center"/>
    </xf>
    <xf numFmtId="180" fontId="87" fillId="75" borderId="31" xfId="0" applyFont="1" applyFill="1" applyBorder="1" applyAlignment="1">
      <alignment horizontal="center" vertical="center" wrapText="1"/>
    </xf>
    <xf numFmtId="4" fontId="89" fillId="75" borderId="31" xfId="0" applyNumberFormat="1" applyFont="1" applyFill="1" applyBorder="1" applyAlignment="1">
      <alignment horizontal="center" vertical="center"/>
    </xf>
    <xf numFmtId="4" fontId="89" fillId="0" borderId="31" xfId="0" applyNumberFormat="1" applyFont="1" applyFill="1" applyBorder="1" applyAlignment="1">
      <alignment horizontal="center" vertical="center"/>
    </xf>
    <xf numFmtId="180" fontId="89" fillId="0" borderId="31" xfId="0" applyFont="1" applyFill="1" applyBorder="1" applyAlignment="1">
      <alignment horizontal="center" vertical="center" wrapText="1"/>
    </xf>
    <xf numFmtId="49" fontId="88" fillId="0" borderId="31" xfId="0" applyNumberFormat="1" applyFont="1" applyFill="1" applyBorder="1" applyAlignment="1">
      <alignment horizontal="center" vertical="center"/>
    </xf>
    <xf numFmtId="181" fontId="88" fillId="0" borderId="31" xfId="0" applyNumberFormat="1" applyFont="1" applyFill="1" applyBorder="1" applyAlignment="1">
      <alignment horizontal="center" vertical="center"/>
    </xf>
    <xf numFmtId="180" fontId="92" fillId="0" borderId="31" xfId="0" applyFont="1" applyBorder="1" applyAlignment="1">
      <alignment wrapText="1"/>
    </xf>
    <xf numFmtId="180" fontId="87" fillId="0" borderId="31" xfId="0" applyFont="1" applyFill="1" applyBorder="1" applyAlignment="1">
      <alignment horizontal="left" vertical="top" wrapText="1"/>
    </xf>
    <xf numFmtId="0" fontId="89" fillId="0" borderId="31" xfId="0" applyNumberFormat="1" applyFont="1" applyFill="1" applyBorder="1" applyAlignment="1">
      <alignment horizontal="center" vertical="center" wrapText="1"/>
    </xf>
    <xf numFmtId="180" fontId="88" fillId="75" borderId="31" xfId="0" applyFont="1" applyFill="1" applyBorder="1" applyAlignment="1">
      <alignment horizontal="center" vertical="center" wrapText="1"/>
    </xf>
    <xf numFmtId="0" fontId="88" fillId="75" borderId="31" xfId="0" applyNumberFormat="1" applyFont="1" applyFill="1" applyBorder="1" applyAlignment="1">
      <alignment horizontal="center" vertical="center"/>
    </xf>
    <xf numFmtId="49" fontId="87" fillId="75" borderId="31" xfId="0" applyNumberFormat="1" applyFont="1" applyFill="1" applyBorder="1" applyAlignment="1">
      <alignment horizontal="center" vertical="center"/>
    </xf>
    <xf numFmtId="1" fontId="87" fillId="0" borderId="31" xfId="0" applyNumberFormat="1" applyFont="1" applyFill="1" applyBorder="1" applyAlignment="1">
      <alignment horizontal="center" vertical="center" wrapText="1"/>
    </xf>
    <xf numFmtId="181" fontId="89" fillId="0" borderId="31" xfId="0" applyNumberFormat="1" applyFont="1" applyBorder="1" applyAlignment="1">
      <alignment horizontal="center" vertical="center"/>
    </xf>
    <xf numFmtId="49" fontId="89" fillId="0" borderId="31" xfId="0" applyNumberFormat="1" applyFont="1" applyBorder="1" applyAlignment="1">
      <alignment horizontal="center" vertical="center"/>
    </xf>
    <xf numFmtId="0" fontId="0" fillId="0" borderId="32" xfId="0" applyNumberFormat="1" applyBorder="1"/>
    <xf numFmtId="4" fontId="96" fillId="75" borderId="32" xfId="0" applyNumberFormat="1" applyFont="1" applyFill="1" applyBorder="1" applyAlignment="1">
      <alignment horizontal="center" vertical="center"/>
    </xf>
    <xf numFmtId="180" fontId="89" fillId="75" borderId="32" xfId="0" applyFont="1" applyFill="1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180" fontId="0" fillId="0" borderId="0" xfId="0" applyBorder="1"/>
    <xf numFmtId="49" fontId="100" fillId="75" borderId="1" xfId="0" applyNumberFormat="1" applyFont="1" applyFill="1" applyBorder="1" applyAlignment="1">
      <alignment horizontal="center" vertical="center"/>
    </xf>
    <xf numFmtId="4" fontId="100" fillId="75" borderId="1" xfId="0" applyNumberFormat="1" applyFont="1" applyFill="1" applyBorder="1" applyAlignment="1">
      <alignment horizontal="center" vertical="center" wrapText="1"/>
    </xf>
    <xf numFmtId="49" fontId="101" fillId="75" borderId="1" xfId="0" applyNumberFormat="1" applyFont="1" applyFill="1" applyBorder="1" applyAlignment="1">
      <alignment horizontal="center" vertical="center"/>
    </xf>
    <xf numFmtId="0" fontId="100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/>
    </xf>
    <xf numFmtId="0" fontId="101" fillId="75" borderId="1" xfId="0" applyNumberFormat="1" applyFont="1" applyFill="1" applyBorder="1" applyAlignment="1">
      <alignment horizontal="center" vertical="center" wrapText="1"/>
    </xf>
    <xf numFmtId="49" fontId="89" fillId="0" borderId="1" xfId="8" applyNumberFormat="1" applyFont="1" applyFill="1" applyBorder="1" applyAlignment="1">
      <alignment horizontal="center" vertical="center"/>
    </xf>
    <xf numFmtId="181" fontId="88" fillId="0" borderId="1" xfId="0" applyNumberFormat="1" applyFont="1" applyFill="1" applyBorder="1" applyAlignment="1">
      <alignment horizontal="center" vertical="center" wrapText="1"/>
    </xf>
    <xf numFmtId="180" fontId="92" fillId="0" borderId="1" xfId="0" applyFont="1" applyFill="1" applyBorder="1" applyAlignment="1">
      <alignment wrapText="1"/>
    </xf>
    <xf numFmtId="0" fontId="88" fillId="0" borderId="1" xfId="0" applyNumberFormat="1" applyFont="1" applyFill="1" applyBorder="1" applyAlignment="1">
      <alignment horizontal="center" vertical="center"/>
    </xf>
    <xf numFmtId="181" fontId="89" fillId="0" borderId="1" xfId="0" applyNumberFormat="1" applyFont="1" applyFill="1" applyBorder="1" applyAlignment="1">
      <alignment horizontal="center" vertical="center"/>
    </xf>
    <xf numFmtId="0" fontId="15" fillId="75" borderId="1" xfId="0" applyNumberFormat="1" applyFont="1" applyFill="1" applyBorder="1" applyAlignment="1">
      <alignment horizontal="center" vertical="center" wrapText="1"/>
    </xf>
    <xf numFmtId="0" fontId="87" fillId="75" borderId="34" xfId="0" applyNumberFormat="1" applyFont="1" applyFill="1" applyBorder="1" applyAlignment="1">
      <alignment horizontal="center" vertical="center" wrapText="1"/>
    </xf>
    <xf numFmtId="0" fontId="89" fillId="75" borderId="35" xfId="0" applyNumberFormat="1" applyFont="1" applyFill="1" applyBorder="1" applyAlignment="1">
      <alignment horizontal="center" vertical="center"/>
    </xf>
    <xf numFmtId="180" fontId="87" fillId="75" borderId="35" xfId="0" applyFont="1" applyFill="1" applyBorder="1" applyAlignment="1">
      <alignment horizontal="center" vertical="center" wrapText="1"/>
    </xf>
    <xf numFmtId="180" fontId="87" fillId="75" borderId="35" xfId="0" applyFont="1" applyFill="1" applyBorder="1" applyAlignment="1">
      <alignment horizontal="left" vertical="top" wrapText="1"/>
    </xf>
    <xf numFmtId="180" fontId="89" fillId="75" borderId="35" xfId="0" applyFont="1" applyFill="1" applyBorder="1" applyAlignment="1">
      <alignment horizontal="center" vertical="center"/>
    </xf>
    <xf numFmtId="49" fontId="89" fillId="75" borderId="35" xfId="0" applyNumberFormat="1" applyFont="1" applyFill="1" applyBorder="1" applyAlignment="1">
      <alignment horizontal="center" vertical="center"/>
    </xf>
    <xf numFmtId="0" fontId="89" fillId="75" borderId="36" xfId="0" applyNumberFormat="1" applyFont="1" applyFill="1" applyBorder="1" applyAlignment="1">
      <alignment horizontal="center" vertical="center"/>
    </xf>
    <xf numFmtId="180" fontId="106" fillId="75" borderId="1" xfId="0" applyFont="1" applyFill="1" applyBorder="1"/>
    <xf numFmtId="180" fontId="89" fillId="75" borderId="31" xfId="0" applyFont="1" applyFill="1" applyBorder="1" applyAlignment="1">
      <alignment horizontal="center" vertical="center"/>
    </xf>
    <xf numFmtId="0" fontId="89" fillId="75" borderId="1" xfId="8" applyNumberFormat="1" applyFont="1" applyFill="1" applyBorder="1" applyAlignment="1">
      <alignment horizontal="left" vertical="center" wrapText="1"/>
    </xf>
    <xf numFmtId="0" fontId="89" fillId="75" borderId="1" xfId="0" applyNumberFormat="1" applyFont="1" applyFill="1" applyBorder="1" applyAlignment="1">
      <alignment horizontal="left" vertical="center" wrapText="1"/>
    </xf>
    <xf numFmtId="0" fontId="89" fillId="0" borderId="1" xfId="8" applyNumberFormat="1" applyFont="1" applyFill="1" applyBorder="1" applyAlignment="1">
      <alignment horizontal="left" vertical="center" wrapText="1"/>
    </xf>
    <xf numFmtId="0" fontId="89" fillId="75" borderId="1" xfId="8" applyNumberFormat="1" applyFont="1" applyFill="1" applyBorder="1" applyAlignment="1">
      <alignment vertical="center" wrapText="1"/>
    </xf>
    <xf numFmtId="0" fontId="89" fillId="75" borderId="1" xfId="0" applyNumberFormat="1" applyFont="1" applyFill="1" applyBorder="1" applyAlignment="1">
      <alignment vertical="center" wrapText="1"/>
    </xf>
    <xf numFmtId="180" fontId="89" fillId="0" borderId="1" xfId="0" applyFont="1" applyBorder="1" applyAlignment="1">
      <alignment vertical="center" wrapText="1"/>
    </xf>
    <xf numFmtId="180" fontId="89" fillId="75" borderId="1" xfId="0" applyFont="1" applyFill="1" applyBorder="1" applyAlignment="1">
      <alignment vertical="center" wrapText="1"/>
    </xf>
    <xf numFmtId="0" fontId="89" fillId="0" borderId="1" xfId="8" applyNumberFormat="1" applyFont="1" applyFill="1" applyBorder="1" applyAlignment="1">
      <alignment vertical="center" wrapText="1"/>
    </xf>
    <xf numFmtId="0" fontId="89" fillId="0" borderId="1" xfId="0" applyNumberFormat="1" applyFont="1" applyFill="1" applyBorder="1" applyAlignment="1">
      <alignment vertical="center" wrapText="1"/>
    </xf>
    <xf numFmtId="0" fontId="88" fillId="75" borderId="1" xfId="0" applyNumberFormat="1" applyFont="1" applyFill="1" applyBorder="1" applyAlignment="1">
      <alignment horizontal="left" vertical="center" wrapText="1"/>
    </xf>
    <xf numFmtId="0" fontId="89" fillId="0" borderId="1" xfId="0" applyNumberFormat="1" applyFont="1" applyFill="1" applyBorder="1" applyAlignment="1">
      <alignment horizontal="left" vertical="center"/>
    </xf>
    <xf numFmtId="0" fontId="89" fillId="75" borderId="1" xfId="8" applyNumberFormat="1" applyFont="1" applyFill="1" applyBorder="1" applyAlignment="1">
      <alignment horizontal="left" vertical="center"/>
    </xf>
    <xf numFmtId="180" fontId="87" fillId="75" borderId="1" xfId="60310" applyFont="1" applyFill="1" applyBorder="1" applyAlignment="1">
      <alignment horizontal="left" vertical="center" wrapText="1"/>
    </xf>
    <xf numFmtId="0" fontId="89" fillId="0" borderId="1" xfId="8" applyNumberFormat="1" applyFont="1" applyFill="1" applyBorder="1" applyAlignment="1">
      <alignment horizontal="left" vertical="center"/>
    </xf>
    <xf numFmtId="0" fontId="89" fillId="75" borderId="1" xfId="0" applyNumberFormat="1" applyFont="1" applyFill="1" applyBorder="1" applyAlignment="1">
      <alignment horizontal="left" vertical="center"/>
    </xf>
    <xf numFmtId="4" fontId="89" fillId="0" borderId="1" xfId="0" applyNumberFormat="1" applyFont="1" applyFill="1" applyBorder="1" applyAlignment="1">
      <alignment horizontal="left" vertical="center" wrapText="1"/>
    </xf>
    <xf numFmtId="0" fontId="89" fillId="0" borderId="1" xfId="0" applyNumberFormat="1" applyFont="1" applyFill="1" applyBorder="1" applyAlignment="1">
      <alignment horizontal="left" vertical="center" wrapText="1"/>
    </xf>
    <xf numFmtId="0" fontId="87" fillId="0" borderId="1" xfId="0" applyNumberFormat="1" applyFont="1" applyFill="1" applyBorder="1" applyAlignment="1">
      <alignment horizontal="left" vertical="center" wrapText="1"/>
    </xf>
    <xf numFmtId="180" fontId="107" fillId="0" borderId="1" xfId="0" applyFont="1" applyBorder="1" applyAlignment="1">
      <alignment horizontal="center" vertical="center"/>
    </xf>
    <xf numFmtId="0" fontId="87" fillId="0" borderId="1" xfId="0" applyNumberFormat="1" applyFont="1" applyBorder="1" applyAlignment="1">
      <alignment horizontal="center" vertical="center"/>
    </xf>
    <xf numFmtId="180" fontId="87" fillId="0" borderId="1" xfId="0" applyFont="1" applyBorder="1" applyAlignment="1">
      <alignment horizontal="center" vertical="center" wrapText="1"/>
    </xf>
    <xf numFmtId="14" fontId="87" fillId="0" borderId="1" xfId="0" applyNumberFormat="1" applyFont="1" applyBorder="1" applyAlignment="1">
      <alignment horizontal="center" vertical="center"/>
    </xf>
    <xf numFmtId="4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40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180" fontId="86" fillId="0" borderId="0" xfId="0" applyFont="1" applyAlignment="1">
      <alignment horizontal="left"/>
    </xf>
    <xf numFmtId="180" fontId="92" fillId="0" borderId="0" xfId="0" applyFont="1" applyAlignment="1">
      <alignment horizontal="left"/>
    </xf>
    <xf numFmtId="49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2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79" fontId="98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3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5" fillId="75" borderId="39" xfId="0" applyNumberFormat="1" applyFont="1" applyFill="1" applyBorder="1" applyAlignment="1">
      <alignment horizontal="left" vertical="center" wrapText="1"/>
    </xf>
    <xf numFmtId="0" fontId="95" fillId="75" borderId="42" xfId="0" applyNumberFormat="1" applyFont="1" applyFill="1" applyBorder="1" applyAlignment="1">
      <alignment horizontal="left" vertical="center" wrapText="1"/>
    </xf>
    <xf numFmtId="0" fontId="95" fillId="75" borderId="40" xfId="0" applyNumberFormat="1" applyFont="1" applyFill="1" applyBorder="1" applyAlignment="1">
      <alignment horizontal="left" vertical="center" wrapText="1"/>
    </xf>
    <xf numFmtId="0" fontId="95" fillId="75" borderId="34" xfId="0" applyNumberFormat="1" applyFont="1" applyFill="1" applyBorder="1" applyAlignment="1">
      <alignment horizontal="left" vertical="center" wrapText="1"/>
    </xf>
    <xf numFmtId="0" fontId="95" fillId="75" borderId="35" xfId="0" applyNumberFormat="1" applyFont="1" applyFill="1" applyBorder="1" applyAlignment="1">
      <alignment horizontal="left" vertical="center" wrapText="1"/>
    </xf>
    <xf numFmtId="0" fontId="95" fillId="75" borderId="36" xfId="0" applyNumberFormat="1" applyFont="1" applyFill="1" applyBorder="1" applyAlignment="1">
      <alignment horizontal="left" vertical="center" wrapText="1"/>
    </xf>
    <xf numFmtId="0" fontId="95" fillId="0" borderId="34" xfId="0" applyNumberFormat="1" applyFont="1" applyFill="1" applyBorder="1" applyAlignment="1">
      <alignment horizontal="left" vertical="center" wrapText="1"/>
    </xf>
    <xf numFmtId="0" fontId="95" fillId="0" borderId="35" xfId="0" applyNumberFormat="1" applyFont="1" applyFill="1" applyBorder="1" applyAlignment="1">
      <alignment horizontal="left" vertical="center" wrapText="1"/>
    </xf>
    <xf numFmtId="0" fontId="95" fillId="0" borderId="36" xfId="0" applyNumberFormat="1" applyFont="1" applyFill="1" applyBorder="1" applyAlignment="1">
      <alignment horizontal="left" vertical="center" wrapText="1"/>
    </xf>
    <xf numFmtId="49" fontId="93" fillId="76" borderId="1" xfId="8" applyNumberFormat="1" applyFont="1" applyFill="1" applyBorder="1" applyAlignment="1">
      <alignment horizontal="center" vertical="center"/>
    </xf>
    <xf numFmtId="180" fontId="94" fillId="76" borderId="1" xfId="0" applyFont="1" applyFill="1" applyBorder="1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Fill="1" applyBorder="1" applyAlignment="1">
      <alignment horizontal="center" vertical="center" wrapText="1"/>
    </xf>
    <xf numFmtId="180" fontId="0" fillId="0" borderId="36" xfId="0" applyFill="1" applyBorder="1" applyAlignment="1">
      <alignment horizontal="center" vertical="center" wrapText="1"/>
    </xf>
    <xf numFmtId="180" fontId="89" fillId="75" borderId="31" xfId="0" applyFont="1" applyFill="1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1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Обычный_Отчет об исполнении ГКПЗ (1)" xfId="60310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50;&#1042;&#1069;&#1044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39">
          <cell r="B39" t="str">
            <v>38.11</v>
          </cell>
        </row>
        <row r="2435">
          <cell r="B2435" t="str">
            <v>47.59.2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1" sqref="A11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CH137"/>
  <sheetViews>
    <sheetView tabSelected="1" zoomScale="75" zoomScaleNormal="75" workbookViewId="0">
      <selection activeCell="G62" sqref="G62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40" customWidth="1"/>
    <col min="8" max="8" width="17.42578125" style="40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35" customWidth="1"/>
    <col min="14" max="14" width="14" style="135" customWidth="1"/>
    <col min="15" max="15" width="13.7109375" style="33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1.7109375" style="48" customWidth="1"/>
    <col min="23" max="23" width="12.42578125" customWidth="1"/>
    <col min="24" max="24" width="36.140625" customWidth="1"/>
    <col min="25" max="25" width="17.28515625" customWidth="1"/>
    <col min="26" max="26" width="14.42578125" style="40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40" customWidth="1"/>
    <col min="33" max="33" width="17.7109375" customWidth="1"/>
    <col min="34" max="35" width="15.28515625" customWidth="1"/>
    <col min="36" max="36" width="15.5703125" customWidth="1"/>
  </cols>
  <sheetData>
    <row r="1" spans="1:86" s="118" customFormat="1">
      <c r="A1" s="253" t="s">
        <v>205</v>
      </c>
      <c r="B1" s="253"/>
      <c r="C1" s="253"/>
      <c r="D1" s="253"/>
      <c r="E1" s="253"/>
      <c r="F1" s="253"/>
      <c r="G1" s="253"/>
      <c r="H1" s="253"/>
      <c r="M1" s="132"/>
      <c r="N1" s="132"/>
      <c r="O1" s="119"/>
      <c r="V1" s="48"/>
      <c r="Z1" s="120"/>
      <c r="AF1" s="120"/>
    </row>
    <row r="2" spans="1:86" s="118" customFormat="1">
      <c r="A2" s="121"/>
      <c r="G2" s="120"/>
      <c r="H2" s="120"/>
      <c r="M2" s="132"/>
      <c r="N2" s="132"/>
      <c r="O2" s="119"/>
      <c r="V2" s="48"/>
      <c r="Z2" s="120"/>
      <c r="AF2" s="120"/>
    </row>
    <row r="3" spans="1:86" s="254" customFormat="1" ht="23.25">
      <c r="A3" s="254" t="s">
        <v>342</v>
      </c>
      <c r="V3" s="255"/>
    </row>
    <row r="4" spans="1:86" s="118" customFormat="1" ht="15.75" customHeight="1">
      <c r="A4" s="121"/>
      <c r="G4" s="120"/>
      <c r="H4" s="120"/>
      <c r="J4" s="118" t="s">
        <v>165</v>
      </c>
      <c r="M4" s="132"/>
      <c r="N4" s="132"/>
      <c r="O4" s="119"/>
      <c r="V4" s="48"/>
      <c r="Z4" s="120"/>
      <c r="AF4" s="120"/>
    </row>
    <row r="5" spans="1:86" s="122" customFormat="1" ht="15" customHeight="1">
      <c r="G5" s="123"/>
      <c r="H5" s="123"/>
      <c r="M5" s="133"/>
      <c r="N5" s="133"/>
      <c r="O5" s="124"/>
      <c r="V5" s="49"/>
      <c r="Z5" s="123"/>
      <c r="AF5" s="123"/>
    </row>
    <row r="6" spans="1:86" s="6" customFormat="1" ht="40.5" customHeight="1">
      <c r="A6" s="245" t="s">
        <v>30</v>
      </c>
      <c r="B6" s="245" t="s">
        <v>18</v>
      </c>
      <c r="C6" s="247" t="s">
        <v>20</v>
      </c>
      <c r="D6" s="247"/>
      <c r="E6" s="248" t="s">
        <v>36</v>
      </c>
      <c r="F6" s="245" t="s">
        <v>21</v>
      </c>
      <c r="G6" s="243" t="s">
        <v>22</v>
      </c>
      <c r="H6" s="243" t="s">
        <v>160</v>
      </c>
      <c r="I6" s="245" t="s">
        <v>161</v>
      </c>
      <c r="J6" s="245" t="s">
        <v>164</v>
      </c>
      <c r="K6" s="245" t="s">
        <v>53</v>
      </c>
      <c r="L6" s="247" t="s">
        <v>54</v>
      </c>
      <c r="M6" s="258" t="s">
        <v>166</v>
      </c>
      <c r="N6" s="241" t="s">
        <v>167</v>
      </c>
      <c r="O6" s="242" t="s">
        <v>37</v>
      </c>
      <c r="P6" s="264" t="s">
        <v>0</v>
      </c>
      <c r="Q6" s="265"/>
      <c r="R6" s="265"/>
      <c r="S6" s="266"/>
      <c r="T6" s="264" t="s">
        <v>429</v>
      </c>
      <c r="U6" s="265"/>
      <c r="V6" s="265"/>
      <c r="W6" s="266"/>
      <c r="X6" s="264" t="s">
        <v>31</v>
      </c>
      <c r="Y6" s="265"/>
      <c r="Z6" s="265"/>
      <c r="AA6" s="265"/>
      <c r="AB6" s="265"/>
      <c r="AC6" s="265"/>
      <c r="AD6" s="265"/>
      <c r="AE6" s="265"/>
      <c r="AF6" s="265"/>
      <c r="AG6" s="266"/>
      <c r="AH6" s="247" t="s">
        <v>19</v>
      </c>
      <c r="AI6" s="247" t="s">
        <v>55</v>
      </c>
      <c r="AJ6" s="267" t="s">
        <v>42</v>
      </c>
    </row>
    <row r="7" spans="1:86" s="6" customFormat="1" ht="113.25" customHeight="1">
      <c r="A7" s="256"/>
      <c r="B7" s="256"/>
      <c r="C7" s="245" t="s">
        <v>56</v>
      </c>
      <c r="D7" s="245" t="s">
        <v>57</v>
      </c>
      <c r="E7" s="249"/>
      <c r="F7" s="256"/>
      <c r="G7" s="257"/>
      <c r="H7" s="257"/>
      <c r="I7" s="256"/>
      <c r="J7" s="256"/>
      <c r="K7" s="256"/>
      <c r="L7" s="247"/>
      <c r="M7" s="259"/>
      <c r="N7" s="241"/>
      <c r="O7" s="242"/>
      <c r="P7" s="247" t="s">
        <v>58</v>
      </c>
      <c r="Q7" s="247" t="s">
        <v>43</v>
      </c>
      <c r="R7" s="247" t="s">
        <v>73</v>
      </c>
      <c r="S7" s="263" t="s">
        <v>74</v>
      </c>
      <c r="T7" s="247" t="s">
        <v>168</v>
      </c>
      <c r="U7" s="247" t="s">
        <v>38</v>
      </c>
      <c r="V7" s="270" t="s">
        <v>169</v>
      </c>
      <c r="W7" s="247" t="s">
        <v>170</v>
      </c>
      <c r="X7" s="245" t="s">
        <v>28</v>
      </c>
      <c r="Y7" s="245" t="s">
        <v>29</v>
      </c>
      <c r="Z7" s="261" t="s">
        <v>23</v>
      </c>
      <c r="AA7" s="262"/>
      <c r="AB7" s="245" t="s">
        <v>35</v>
      </c>
      <c r="AC7" s="251" t="s">
        <v>25</v>
      </c>
      <c r="AD7" s="252"/>
      <c r="AE7" s="263" t="s">
        <v>75</v>
      </c>
      <c r="AF7" s="243" t="s">
        <v>76</v>
      </c>
      <c r="AG7" s="245" t="s">
        <v>77</v>
      </c>
      <c r="AH7" s="247"/>
      <c r="AI7" s="247"/>
      <c r="AJ7" s="268"/>
    </row>
    <row r="8" spans="1:86" s="6" customFormat="1" ht="126.75" customHeight="1">
      <c r="A8" s="246"/>
      <c r="B8" s="246"/>
      <c r="C8" s="246"/>
      <c r="D8" s="246"/>
      <c r="E8" s="250"/>
      <c r="F8" s="246"/>
      <c r="G8" s="244"/>
      <c r="H8" s="244"/>
      <c r="I8" s="246"/>
      <c r="J8" s="246"/>
      <c r="K8" s="246"/>
      <c r="L8" s="247"/>
      <c r="M8" s="260"/>
      <c r="N8" s="241"/>
      <c r="O8" s="242"/>
      <c r="P8" s="247"/>
      <c r="Q8" s="247"/>
      <c r="R8" s="247"/>
      <c r="S8" s="263"/>
      <c r="T8" s="247"/>
      <c r="U8" s="247"/>
      <c r="V8" s="270"/>
      <c r="W8" s="247"/>
      <c r="X8" s="246"/>
      <c r="Y8" s="246"/>
      <c r="Z8" s="111" t="s">
        <v>34</v>
      </c>
      <c r="AA8" s="112" t="s">
        <v>27</v>
      </c>
      <c r="AB8" s="246"/>
      <c r="AC8" s="113" t="s">
        <v>26</v>
      </c>
      <c r="AD8" s="114" t="s">
        <v>24</v>
      </c>
      <c r="AE8" s="263"/>
      <c r="AF8" s="244"/>
      <c r="AG8" s="246"/>
      <c r="AH8" s="247"/>
      <c r="AI8" s="247"/>
      <c r="AJ8" s="269"/>
    </row>
    <row r="9" spans="1:86" s="6" customFormat="1" ht="15" customHeight="1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6">
        <v>7</v>
      </c>
      <c r="H9" s="116">
        <v>8</v>
      </c>
      <c r="I9" s="115">
        <v>9</v>
      </c>
      <c r="J9" s="115">
        <v>10</v>
      </c>
      <c r="K9" s="115">
        <v>11</v>
      </c>
      <c r="L9" s="115">
        <v>12</v>
      </c>
      <c r="M9" s="136">
        <v>13</v>
      </c>
      <c r="N9" s="136">
        <v>14</v>
      </c>
      <c r="O9" s="117">
        <v>15</v>
      </c>
      <c r="P9" s="115">
        <v>16</v>
      </c>
      <c r="Q9" s="115">
        <v>17</v>
      </c>
      <c r="R9" s="115">
        <v>18</v>
      </c>
      <c r="S9" s="115">
        <v>19</v>
      </c>
      <c r="T9" s="115">
        <v>20</v>
      </c>
      <c r="U9" s="115">
        <v>21</v>
      </c>
      <c r="V9" s="115">
        <v>22</v>
      </c>
      <c r="W9" s="115">
        <v>23</v>
      </c>
      <c r="X9" s="115">
        <v>24</v>
      </c>
      <c r="Y9" s="115">
        <v>25</v>
      </c>
      <c r="Z9" s="116">
        <v>26</v>
      </c>
      <c r="AA9" s="115">
        <v>27</v>
      </c>
      <c r="AB9" s="115">
        <v>28</v>
      </c>
      <c r="AC9" s="115">
        <v>29</v>
      </c>
      <c r="AD9" s="115">
        <v>30</v>
      </c>
      <c r="AE9" s="115">
        <v>31</v>
      </c>
      <c r="AF9" s="116">
        <v>32</v>
      </c>
      <c r="AG9" s="115">
        <v>33</v>
      </c>
      <c r="AH9" s="115">
        <v>34</v>
      </c>
      <c r="AI9" s="115">
        <v>35</v>
      </c>
      <c r="AJ9" s="115">
        <v>36</v>
      </c>
    </row>
    <row r="10" spans="1:86" s="6" customFormat="1" ht="21" customHeight="1">
      <c r="A10" s="141" t="s">
        <v>63</v>
      </c>
      <c r="B10" s="142"/>
      <c r="C10" s="142"/>
      <c r="D10" s="142"/>
      <c r="E10" s="142"/>
      <c r="F10" s="142"/>
      <c r="G10" s="143"/>
      <c r="H10" s="143"/>
      <c r="I10" s="142"/>
      <c r="J10" s="142"/>
      <c r="K10" s="7"/>
      <c r="L10" s="7"/>
      <c r="M10" s="134"/>
      <c r="N10" s="134"/>
      <c r="O10" s="35"/>
      <c r="P10" s="7"/>
      <c r="Q10" s="7"/>
      <c r="R10" s="7"/>
      <c r="S10" s="7"/>
      <c r="T10" s="7"/>
      <c r="U10" s="7"/>
      <c r="V10" s="7"/>
      <c r="W10" s="7"/>
      <c r="X10" s="7"/>
      <c r="Y10" s="7"/>
      <c r="Z10" s="45"/>
      <c r="AA10" s="7"/>
      <c r="AB10" s="7"/>
      <c r="AC10" s="7"/>
      <c r="AD10" s="7"/>
      <c r="AE10" s="7"/>
      <c r="AF10" s="45"/>
      <c r="AG10" s="7"/>
      <c r="AH10" s="7"/>
      <c r="AI10" s="7"/>
      <c r="AJ10" s="7"/>
    </row>
    <row r="11" spans="1:86" ht="84">
      <c r="A11" s="168">
        <v>2</v>
      </c>
      <c r="B11" s="169">
        <v>1802</v>
      </c>
      <c r="C11" s="170" t="s">
        <v>162</v>
      </c>
      <c r="D11" s="171"/>
      <c r="E11" s="172" t="s">
        <v>151</v>
      </c>
      <c r="F11" s="173" t="s">
        <v>95</v>
      </c>
      <c r="G11" s="168" t="s">
        <v>301</v>
      </c>
      <c r="H11" s="174" t="s">
        <v>206</v>
      </c>
      <c r="I11" s="175" t="s">
        <v>251</v>
      </c>
      <c r="J11" s="172" t="s">
        <v>412</v>
      </c>
      <c r="K11" s="177" t="s">
        <v>62</v>
      </c>
      <c r="L11" s="178" t="s">
        <v>318</v>
      </c>
      <c r="M11" s="179">
        <v>169491.524</v>
      </c>
      <c r="N11" s="180">
        <f>M11*1.18</f>
        <v>199999.99831999998</v>
      </c>
      <c r="O11" s="218" t="s">
        <v>192</v>
      </c>
      <c r="P11" s="178" t="s">
        <v>162</v>
      </c>
      <c r="Q11" s="299" t="s">
        <v>433</v>
      </c>
      <c r="R11" s="182" t="s">
        <v>346</v>
      </c>
      <c r="S11" s="183">
        <v>43160</v>
      </c>
      <c r="T11" s="176"/>
      <c r="U11" s="176"/>
      <c r="V11" s="184"/>
      <c r="W11" s="185"/>
      <c r="X11" s="186" t="s">
        <v>301</v>
      </c>
      <c r="Y11" s="187" t="s">
        <v>68</v>
      </c>
      <c r="Z11" s="188">
        <v>796</v>
      </c>
      <c r="AA11" s="189" t="s">
        <v>197</v>
      </c>
      <c r="AB11" s="190">
        <v>2</v>
      </c>
      <c r="AC11" s="189" t="s">
        <v>71</v>
      </c>
      <c r="AD11" s="178" t="s">
        <v>72</v>
      </c>
      <c r="AE11" s="183">
        <v>43160</v>
      </c>
      <c r="AF11" s="183">
        <v>43191</v>
      </c>
      <c r="AG11" s="191">
        <v>43252</v>
      </c>
      <c r="AH11" s="192" t="s">
        <v>344</v>
      </c>
      <c r="AI11" s="176"/>
      <c r="AJ11" s="176"/>
    </row>
    <row r="12" spans="1:86" ht="48">
      <c r="A12" s="168">
        <v>2</v>
      </c>
      <c r="B12" s="169">
        <v>1802</v>
      </c>
      <c r="C12" s="170" t="s">
        <v>162</v>
      </c>
      <c r="D12" s="171"/>
      <c r="E12" s="172" t="s">
        <v>422</v>
      </c>
      <c r="F12" s="173" t="s">
        <v>96</v>
      </c>
      <c r="G12" s="168" t="s">
        <v>423</v>
      </c>
      <c r="H12" s="174" t="s">
        <v>426</v>
      </c>
      <c r="I12" s="175" t="s">
        <v>426</v>
      </c>
      <c r="J12" s="172" t="s">
        <v>412</v>
      </c>
      <c r="K12" s="177" t="s">
        <v>62</v>
      </c>
      <c r="L12" s="178" t="s">
        <v>345</v>
      </c>
      <c r="M12" s="179">
        <v>7635.59</v>
      </c>
      <c r="N12" s="180">
        <f>M12*1.18</f>
        <v>9009.9961999999996</v>
      </c>
      <c r="O12" s="218" t="s">
        <v>191</v>
      </c>
      <c r="P12" s="178" t="s">
        <v>162</v>
      </c>
      <c r="Q12" s="181" t="s">
        <v>70</v>
      </c>
      <c r="R12" s="182" t="s">
        <v>424</v>
      </c>
      <c r="S12" s="183">
        <v>43160</v>
      </c>
      <c r="T12" s="176"/>
      <c r="U12" s="176"/>
      <c r="V12" s="184"/>
      <c r="W12" s="185"/>
      <c r="X12" s="186" t="str">
        <f>G12</f>
        <v>ПИР по объекту: "Выполнение работ по монтажу пожарной сигнализации в спальных корпусах №5, №17 в ДОЛ "Энергетик""</v>
      </c>
      <c r="Y12" s="187" t="s">
        <v>67</v>
      </c>
      <c r="Z12" s="188">
        <v>796</v>
      </c>
      <c r="AA12" s="189" t="s">
        <v>197</v>
      </c>
      <c r="AB12" s="190">
        <v>1</v>
      </c>
      <c r="AC12" s="189" t="s">
        <v>71</v>
      </c>
      <c r="AD12" s="178" t="s">
        <v>72</v>
      </c>
      <c r="AE12" s="183">
        <v>43160</v>
      </c>
      <c r="AF12" s="183">
        <v>43160</v>
      </c>
      <c r="AG12" s="191">
        <v>43191</v>
      </c>
      <c r="AH12" s="192" t="s">
        <v>344</v>
      </c>
      <c r="AI12" s="176"/>
      <c r="AJ12" s="176"/>
    </row>
    <row r="13" spans="1:86" s="19" customFormat="1" ht="48">
      <c r="A13" s="37">
        <v>2</v>
      </c>
      <c r="B13" s="66">
        <v>1802</v>
      </c>
      <c r="C13" s="63" t="s">
        <v>162</v>
      </c>
      <c r="D13" s="8"/>
      <c r="E13" s="21" t="s">
        <v>343</v>
      </c>
      <c r="F13" s="57" t="s">
        <v>97</v>
      </c>
      <c r="G13" s="236" t="s">
        <v>427</v>
      </c>
      <c r="H13" s="74" t="s">
        <v>219</v>
      </c>
      <c r="I13" s="125" t="s">
        <v>264</v>
      </c>
      <c r="J13" s="172" t="s">
        <v>412</v>
      </c>
      <c r="K13" s="30" t="s">
        <v>62</v>
      </c>
      <c r="L13" s="52" t="s">
        <v>345</v>
      </c>
      <c r="M13" s="131">
        <v>174567.8</v>
      </c>
      <c r="N13" s="137">
        <f>M13*1.18</f>
        <v>205990.00399999999</v>
      </c>
      <c r="O13" s="13" t="s">
        <v>192</v>
      </c>
      <c r="P13" s="52" t="s">
        <v>162</v>
      </c>
      <c r="Q13" s="89" t="s">
        <v>433</v>
      </c>
      <c r="R13" s="104" t="s">
        <v>425</v>
      </c>
      <c r="S13" s="107">
        <v>43221</v>
      </c>
      <c r="V13" s="79"/>
      <c r="W13" s="20"/>
      <c r="X13" s="71" t="str">
        <f>G13</f>
        <v>Выполнение работ по монтажу пожарной сигнализации в спальных корпусах №5, №17 в ДОЛ Энергетик</v>
      </c>
      <c r="Y13" s="98" t="s">
        <v>67</v>
      </c>
      <c r="Z13" s="95">
        <v>796</v>
      </c>
      <c r="AA13" s="76" t="s">
        <v>197</v>
      </c>
      <c r="AB13" s="100">
        <v>1</v>
      </c>
      <c r="AC13" s="76" t="s">
        <v>71</v>
      </c>
      <c r="AD13" s="52" t="s">
        <v>72</v>
      </c>
      <c r="AE13" s="107">
        <v>43221</v>
      </c>
      <c r="AF13" s="107">
        <v>43221</v>
      </c>
      <c r="AG13" s="61">
        <v>43252</v>
      </c>
      <c r="AH13" s="67" t="s">
        <v>344</v>
      </c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</row>
    <row r="14" spans="1:86" ht="21.75" customHeight="1">
      <c r="A14" s="271" t="s">
        <v>202</v>
      </c>
      <c r="B14" s="272"/>
      <c r="C14" s="272"/>
      <c r="D14" s="272"/>
      <c r="E14" s="272"/>
      <c r="F14" s="272"/>
      <c r="G14" s="273"/>
      <c r="H14" s="193"/>
      <c r="I14" s="158"/>
      <c r="J14" s="172"/>
      <c r="K14" s="159"/>
      <c r="L14" s="160"/>
      <c r="M14" s="194">
        <f>SUBTOTAL(9,M11:M13)</f>
        <v>351694.91399999999</v>
      </c>
      <c r="N14" s="194">
        <f>M14*1.18</f>
        <v>414999.99851999996</v>
      </c>
      <c r="O14" s="195"/>
      <c r="P14" s="160"/>
      <c r="Q14" s="161"/>
      <c r="R14" s="158"/>
      <c r="S14" s="196"/>
      <c r="T14" s="158"/>
      <c r="U14" s="158"/>
      <c r="V14" s="158"/>
      <c r="W14" s="158"/>
      <c r="X14" s="162"/>
      <c r="Y14" s="163"/>
      <c r="Z14" s="164"/>
      <c r="AA14" s="165"/>
      <c r="AB14" s="166"/>
      <c r="AC14" s="165"/>
      <c r="AD14" s="160"/>
      <c r="AE14" s="196"/>
      <c r="AF14" s="196"/>
      <c r="AG14" s="157"/>
      <c r="AH14" s="167"/>
      <c r="AI14" s="158"/>
      <c r="AJ14" s="158"/>
    </row>
    <row r="15" spans="1:86" ht="24" customHeight="1">
      <c r="A15" s="144" t="s">
        <v>64</v>
      </c>
      <c r="B15" s="96"/>
      <c r="C15" s="145"/>
      <c r="D15" s="145"/>
      <c r="E15" s="96"/>
      <c r="F15" s="87"/>
      <c r="G15" s="59"/>
      <c r="H15" s="59"/>
      <c r="I15" s="145"/>
      <c r="J15" s="172"/>
      <c r="K15" s="62"/>
      <c r="L15" s="19"/>
      <c r="M15" s="131"/>
      <c r="N15" s="131"/>
      <c r="O15" s="13"/>
      <c r="P15" s="19"/>
      <c r="Q15" s="19"/>
      <c r="R15" s="19"/>
      <c r="S15" s="108"/>
      <c r="T15" s="19"/>
      <c r="U15" s="19"/>
      <c r="V15" s="19"/>
      <c r="W15" s="19"/>
      <c r="X15" s="19"/>
      <c r="Y15" s="19"/>
      <c r="Z15" s="41"/>
      <c r="AA15" s="19"/>
      <c r="AB15" s="100"/>
      <c r="AC15" s="76"/>
      <c r="AD15" s="52"/>
      <c r="AE15" s="108"/>
      <c r="AF15" s="108"/>
      <c r="AG15" s="21"/>
      <c r="AH15" s="67"/>
      <c r="AI15" s="19"/>
      <c r="AJ15" s="19"/>
    </row>
    <row r="16" spans="1:86" s="33" customFormat="1" ht="72.75">
      <c r="A16" s="37">
        <v>3</v>
      </c>
      <c r="B16" s="66">
        <v>1803</v>
      </c>
      <c r="C16" s="52" t="s">
        <v>162</v>
      </c>
      <c r="D16" s="8"/>
      <c r="E16" s="13" t="s">
        <v>144</v>
      </c>
      <c r="F16" s="57" t="s">
        <v>95</v>
      </c>
      <c r="G16" s="221" t="s">
        <v>298</v>
      </c>
      <c r="H16" s="77" t="s">
        <v>219</v>
      </c>
      <c r="I16" s="127" t="s">
        <v>264</v>
      </c>
      <c r="J16" s="172" t="s">
        <v>412</v>
      </c>
      <c r="K16" s="89" t="s">
        <v>84</v>
      </c>
      <c r="L16" s="8"/>
      <c r="M16" s="131">
        <v>1694.915</v>
      </c>
      <c r="N16" s="131">
        <f t="shared" ref="N16:N18" si="0">M16*1.18</f>
        <v>1999.9996999999998</v>
      </c>
      <c r="O16" s="13" t="s">
        <v>428</v>
      </c>
      <c r="P16" s="52" t="s">
        <v>162</v>
      </c>
      <c r="Q16" s="63" t="s">
        <v>70</v>
      </c>
      <c r="R16" s="149">
        <v>43191</v>
      </c>
      <c r="S16" s="109">
        <v>43221</v>
      </c>
      <c r="T16" s="138" t="s">
        <v>146</v>
      </c>
      <c r="U16" s="89" t="s">
        <v>306</v>
      </c>
      <c r="V16" s="139">
        <v>1326197450</v>
      </c>
      <c r="W16" s="102">
        <v>132601001</v>
      </c>
      <c r="X16" s="63" t="str">
        <f>G16</f>
        <v>Оказание услуг по определению соответствия системы внутреннего противопожарного водопровода установленным требованиям пожарной безопасности</v>
      </c>
      <c r="Y16" s="97" t="s">
        <v>67</v>
      </c>
      <c r="Z16" s="95">
        <v>796</v>
      </c>
      <c r="AA16" s="76" t="s">
        <v>60</v>
      </c>
      <c r="AB16" s="100">
        <v>1</v>
      </c>
      <c r="AC16" s="76" t="s">
        <v>71</v>
      </c>
      <c r="AD16" s="52" t="s">
        <v>72</v>
      </c>
      <c r="AE16" s="109">
        <v>43221</v>
      </c>
      <c r="AF16" s="109">
        <v>43252</v>
      </c>
      <c r="AG16" s="151">
        <v>43281</v>
      </c>
      <c r="AH16" s="67" t="s">
        <v>344</v>
      </c>
      <c r="AI16" s="32"/>
      <c r="AJ16" s="32"/>
    </row>
    <row r="17" spans="1:36" s="33" customFormat="1" ht="48">
      <c r="A17" s="37">
        <v>3</v>
      </c>
      <c r="B17" s="66">
        <v>1803</v>
      </c>
      <c r="C17" s="52" t="s">
        <v>162</v>
      </c>
      <c r="D17" s="8"/>
      <c r="E17" s="13" t="s">
        <v>144</v>
      </c>
      <c r="F17" s="57" t="s">
        <v>96</v>
      </c>
      <c r="G17" s="222" t="s">
        <v>86</v>
      </c>
      <c r="H17" s="77" t="s">
        <v>219</v>
      </c>
      <c r="I17" s="127" t="s">
        <v>264</v>
      </c>
      <c r="J17" s="172" t="s">
        <v>412</v>
      </c>
      <c r="K17" s="89" t="s">
        <v>84</v>
      </c>
      <c r="L17" s="8"/>
      <c r="M17" s="131">
        <v>7627.12</v>
      </c>
      <c r="N17" s="131">
        <f t="shared" si="0"/>
        <v>9000.0015999999996</v>
      </c>
      <c r="O17" s="13" t="s">
        <v>191</v>
      </c>
      <c r="P17" s="52" t="s">
        <v>162</v>
      </c>
      <c r="Q17" s="63" t="s">
        <v>70</v>
      </c>
      <c r="R17" s="149">
        <v>43191</v>
      </c>
      <c r="S17" s="109">
        <v>43221</v>
      </c>
      <c r="T17" s="32"/>
      <c r="U17" s="32"/>
      <c r="V17" s="56"/>
      <c r="W17" s="8"/>
      <c r="X17" s="85" t="str">
        <f>G17</f>
        <v>Оказание услуг по техническому обслуживанию пожарной сигнализации</v>
      </c>
      <c r="Y17" s="97" t="s">
        <v>67</v>
      </c>
      <c r="Z17" s="95">
        <v>796</v>
      </c>
      <c r="AA17" s="76" t="s">
        <v>60</v>
      </c>
      <c r="AB17" s="100">
        <v>1</v>
      </c>
      <c r="AC17" s="76" t="s">
        <v>71</v>
      </c>
      <c r="AD17" s="52" t="s">
        <v>72</v>
      </c>
      <c r="AE17" s="109">
        <v>43221</v>
      </c>
      <c r="AF17" s="109">
        <v>43252</v>
      </c>
      <c r="AG17" s="151">
        <v>43313</v>
      </c>
      <c r="AH17" s="67" t="s">
        <v>344</v>
      </c>
      <c r="AI17" s="32"/>
      <c r="AJ17" s="32"/>
    </row>
    <row r="18" spans="1:36" s="33" customFormat="1" ht="48">
      <c r="A18" s="37">
        <v>3</v>
      </c>
      <c r="B18" s="66">
        <v>1803</v>
      </c>
      <c r="C18" s="52" t="s">
        <v>162</v>
      </c>
      <c r="D18" s="8"/>
      <c r="E18" s="13" t="s">
        <v>144</v>
      </c>
      <c r="F18" s="57" t="s">
        <v>97</v>
      </c>
      <c r="G18" s="222" t="s">
        <v>87</v>
      </c>
      <c r="H18" s="77" t="s">
        <v>219</v>
      </c>
      <c r="I18" s="127" t="s">
        <v>264</v>
      </c>
      <c r="J18" s="172" t="s">
        <v>412</v>
      </c>
      <c r="K18" s="89" t="s">
        <v>84</v>
      </c>
      <c r="L18" s="8"/>
      <c r="M18" s="131">
        <v>7627.12</v>
      </c>
      <c r="N18" s="131">
        <f t="shared" si="0"/>
        <v>9000.0015999999996</v>
      </c>
      <c r="O18" s="13" t="s">
        <v>191</v>
      </c>
      <c r="P18" s="52" t="s">
        <v>162</v>
      </c>
      <c r="Q18" s="63" t="s">
        <v>70</v>
      </c>
      <c r="R18" s="149">
        <v>43191</v>
      </c>
      <c r="S18" s="109">
        <v>43221</v>
      </c>
      <c r="T18" s="32"/>
      <c r="U18" s="32"/>
      <c r="V18" s="56"/>
      <c r="W18" s="8"/>
      <c r="X18" s="73" t="s">
        <v>87</v>
      </c>
      <c r="Y18" s="52" t="s">
        <v>67</v>
      </c>
      <c r="Z18" s="95">
        <v>796</v>
      </c>
      <c r="AA18" s="76" t="s">
        <v>60</v>
      </c>
      <c r="AB18" s="37">
        <v>1</v>
      </c>
      <c r="AC18" s="76" t="s">
        <v>71</v>
      </c>
      <c r="AD18" s="52" t="s">
        <v>72</v>
      </c>
      <c r="AE18" s="109">
        <v>43221</v>
      </c>
      <c r="AF18" s="109">
        <v>43252</v>
      </c>
      <c r="AG18" s="151">
        <v>43313</v>
      </c>
      <c r="AH18" s="67" t="s">
        <v>344</v>
      </c>
      <c r="AI18" s="32"/>
      <c r="AJ18" s="32"/>
    </row>
    <row r="19" spans="1:36" s="33" customFormat="1" ht="48">
      <c r="A19" s="37">
        <v>3</v>
      </c>
      <c r="B19" s="66">
        <v>1803</v>
      </c>
      <c r="C19" s="52" t="s">
        <v>162</v>
      </c>
      <c r="D19" s="8"/>
      <c r="E19" s="13" t="s">
        <v>144</v>
      </c>
      <c r="F19" s="57" t="s">
        <v>98</v>
      </c>
      <c r="G19" s="223" t="s">
        <v>78</v>
      </c>
      <c r="H19" s="74" t="s">
        <v>208</v>
      </c>
      <c r="I19" s="125" t="s">
        <v>253</v>
      </c>
      <c r="J19" s="172" t="s">
        <v>412</v>
      </c>
      <c r="K19" s="89" t="s">
        <v>84</v>
      </c>
      <c r="L19" s="8"/>
      <c r="M19" s="131">
        <v>5932.2</v>
      </c>
      <c r="N19" s="131">
        <f>M19*1.18</f>
        <v>6999.9959999999992</v>
      </c>
      <c r="O19" s="13" t="s">
        <v>191</v>
      </c>
      <c r="P19" s="52" t="s">
        <v>162</v>
      </c>
      <c r="Q19" s="63" t="s">
        <v>70</v>
      </c>
      <c r="R19" s="149">
        <v>43160</v>
      </c>
      <c r="S19" s="109">
        <v>43191</v>
      </c>
      <c r="T19" s="32"/>
      <c r="U19" s="32"/>
      <c r="V19" s="56"/>
      <c r="W19" s="8"/>
      <c r="X19" s="82" t="s">
        <v>78</v>
      </c>
      <c r="Y19" s="52" t="s">
        <v>67</v>
      </c>
      <c r="Z19" s="95">
        <v>796</v>
      </c>
      <c r="AA19" s="76" t="s">
        <v>60</v>
      </c>
      <c r="AB19" s="37">
        <v>1</v>
      </c>
      <c r="AC19" s="76" t="s">
        <v>71</v>
      </c>
      <c r="AD19" s="52" t="s">
        <v>72</v>
      </c>
      <c r="AE19" s="109">
        <v>43191</v>
      </c>
      <c r="AF19" s="109">
        <v>43192</v>
      </c>
      <c r="AG19" s="151">
        <v>43221</v>
      </c>
      <c r="AH19" s="67" t="s">
        <v>344</v>
      </c>
      <c r="AI19" s="32"/>
      <c r="AJ19" s="32"/>
    </row>
    <row r="20" spans="1:36" s="33" customFormat="1" ht="48">
      <c r="A20" s="37">
        <v>3</v>
      </c>
      <c r="B20" s="66">
        <v>1803</v>
      </c>
      <c r="C20" s="52" t="s">
        <v>162</v>
      </c>
      <c r="D20" s="8"/>
      <c r="E20" s="13" t="s">
        <v>144</v>
      </c>
      <c r="F20" s="57" t="s">
        <v>99</v>
      </c>
      <c r="G20" s="224" t="s">
        <v>347</v>
      </c>
      <c r="H20" s="77" t="s">
        <v>219</v>
      </c>
      <c r="I20" s="127" t="s">
        <v>264</v>
      </c>
      <c r="J20" s="172" t="s">
        <v>412</v>
      </c>
      <c r="K20" s="89" t="s">
        <v>84</v>
      </c>
      <c r="L20" s="52"/>
      <c r="M20" s="131">
        <v>21186.44</v>
      </c>
      <c r="N20" s="131">
        <f>M20*1.18</f>
        <v>24999.999199999998</v>
      </c>
      <c r="O20" s="13" t="s">
        <v>191</v>
      </c>
      <c r="P20" s="52" t="s">
        <v>162</v>
      </c>
      <c r="Q20" s="63" t="s">
        <v>70</v>
      </c>
      <c r="R20" s="149">
        <v>43191</v>
      </c>
      <c r="S20" s="107">
        <v>43221</v>
      </c>
      <c r="T20" s="32"/>
      <c r="U20" s="32"/>
      <c r="V20" s="56"/>
      <c r="W20" s="8"/>
      <c r="X20" s="63" t="str">
        <f>G20</f>
        <v>Оказание услуг по ремонту пожарной сигнализации</v>
      </c>
      <c r="Y20" s="52" t="s">
        <v>67</v>
      </c>
      <c r="Z20" s="95">
        <v>796</v>
      </c>
      <c r="AA20" s="76" t="s">
        <v>60</v>
      </c>
      <c r="AB20" s="37">
        <v>1</v>
      </c>
      <c r="AC20" s="76" t="s">
        <v>71</v>
      </c>
      <c r="AD20" s="52" t="s">
        <v>72</v>
      </c>
      <c r="AE20" s="107">
        <v>43221</v>
      </c>
      <c r="AF20" s="107">
        <v>43252</v>
      </c>
      <c r="AG20" s="151">
        <v>43252</v>
      </c>
      <c r="AH20" s="67" t="s">
        <v>344</v>
      </c>
      <c r="AI20" s="32"/>
      <c r="AJ20" s="32"/>
    </row>
    <row r="21" spans="1:36" s="33" customFormat="1" ht="48">
      <c r="A21" s="37">
        <v>3</v>
      </c>
      <c r="B21" s="66">
        <v>1803</v>
      </c>
      <c r="C21" s="52" t="s">
        <v>162</v>
      </c>
      <c r="D21" s="8"/>
      <c r="E21" s="13" t="s">
        <v>144</v>
      </c>
      <c r="F21" s="57" t="s">
        <v>100</v>
      </c>
      <c r="G21" s="225" t="s">
        <v>377</v>
      </c>
      <c r="H21" s="203" t="s">
        <v>220</v>
      </c>
      <c r="I21" s="203" t="s">
        <v>220</v>
      </c>
      <c r="J21" s="172" t="s">
        <v>412</v>
      </c>
      <c r="K21" s="89" t="s">
        <v>84</v>
      </c>
      <c r="L21" s="52"/>
      <c r="M21" s="131">
        <v>84744.914999999994</v>
      </c>
      <c r="N21" s="131">
        <f>M21*1.18</f>
        <v>99998.999699999986</v>
      </c>
      <c r="O21" s="13" t="s">
        <v>191</v>
      </c>
      <c r="P21" s="52" t="s">
        <v>162</v>
      </c>
      <c r="Q21" s="63" t="s">
        <v>70</v>
      </c>
      <c r="R21" s="149">
        <v>43191</v>
      </c>
      <c r="S21" s="107">
        <v>43221</v>
      </c>
      <c r="T21" s="32"/>
      <c r="U21" s="32"/>
      <c r="V21" s="56"/>
      <c r="W21" s="8"/>
      <c r="X21" s="63" t="str">
        <f>G21</f>
        <v>Оказание услуг по ремонту и технологическому обслуживанию оборудования</v>
      </c>
      <c r="Y21" s="52" t="s">
        <v>67</v>
      </c>
      <c r="Z21" s="95">
        <v>796</v>
      </c>
      <c r="AA21" s="76" t="s">
        <v>60</v>
      </c>
      <c r="AB21" s="37">
        <v>1</v>
      </c>
      <c r="AC21" s="76" t="s">
        <v>71</v>
      </c>
      <c r="AD21" s="52" t="s">
        <v>72</v>
      </c>
      <c r="AE21" s="107">
        <v>43221</v>
      </c>
      <c r="AF21" s="107">
        <v>43252</v>
      </c>
      <c r="AG21" s="151">
        <v>43313</v>
      </c>
      <c r="AH21" s="67" t="s">
        <v>344</v>
      </c>
      <c r="AI21" s="32"/>
      <c r="AJ21" s="32"/>
    </row>
    <row r="22" spans="1:36" s="33" customFormat="1" ht="48">
      <c r="A22" s="69">
        <v>3</v>
      </c>
      <c r="B22" s="66">
        <v>1803</v>
      </c>
      <c r="C22" s="52" t="s">
        <v>162</v>
      </c>
      <c r="D22" s="8"/>
      <c r="E22" s="13" t="s">
        <v>144</v>
      </c>
      <c r="F22" s="57" t="s">
        <v>101</v>
      </c>
      <c r="G22" s="226" t="s">
        <v>299</v>
      </c>
      <c r="H22" s="77" t="s">
        <v>220</v>
      </c>
      <c r="I22" s="127" t="s">
        <v>267</v>
      </c>
      <c r="J22" s="172" t="s">
        <v>412</v>
      </c>
      <c r="K22" s="89" t="s">
        <v>84</v>
      </c>
      <c r="L22" s="8"/>
      <c r="M22" s="131">
        <v>1694.915</v>
      </c>
      <c r="N22" s="131">
        <f t="shared" ref="N22:N23" si="1">M22*1.18</f>
        <v>1999.9996999999998</v>
      </c>
      <c r="O22" s="13" t="s">
        <v>191</v>
      </c>
      <c r="P22" s="52" t="s">
        <v>162</v>
      </c>
      <c r="Q22" s="63" t="s">
        <v>70</v>
      </c>
      <c r="R22" s="149">
        <v>43191</v>
      </c>
      <c r="S22" s="107">
        <v>43221</v>
      </c>
      <c r="T22" s="32"/>
      <c r="U22" s="32"/>
      <c r="V22" s="56"/>
      <c r="W22" s="8"/>
      <c r="X22" s="84" t="s">
        <v>299</v>
      </c>
      <c r="Y22" s="52" t="s">
        <v>67</v>
      </c>
      <c r="Z22" s="95">
        <v>796</v>
      </c>
      <c r="AA22" s="76" t="s">
        <v>60</v>
      </c>
      <c r="AB22" s="37">
        <v>1</v>
      </c>
      <c r="AC22" s="76" t="s">
        <v>71</v>
      </c>
      <c r="AD22" s="52" t="s">
        <v>72</v>
      </c>
      <c r="AE22" s="107">
        <v>43221</v>
      </c>
      <c r="AF22" s="107">
        <v>43252</v>
      </c>
      <c r="AG22" s="151">
        <v>43252</v>
      </c>
      <c r="AH22" s="12" t="s">
        <v>344</v>
      </c>
      <c r="AI22" s="32"/>
      <c r="AJ22" s="32"/>
    </row>
    <row r="23" spans="1:36" s="33" customFormat="1" ht="48">
      <c r="A23" s="69">
        <v>3</v>
      </c>
      <c r="B23" s="66">
        <v>1803</v>
      </c>
      <c r="C23" s="52" t="s">
        <v>162</v>
      </c>
      <c r="D23" s="8"/>
      <c r="E23" s="13" t="s">
        <v>144</v>
      </c>
      <c r="F23" s="57" t="s">
        <v>102</v>
      </c>
      <c r="G23" s="226" t="s">
        <v>415</v>
      </c>
      <c r="H23" s="77" t="s">
        <v>409</v>
      </c>
      <c r="I23" s="127" t="s">
        <v>409</v>
      </c>
      <c r="J23" s="172" t="s">
        <v>412</v>
      </c>
      <c r="K23" s="89" t="s">
        <v>84</v>
      </c>
      <c r="L23" s="8"/>
      <c r="M23" s="131">
        <v>2542.3719999999998</v>
      </c>
      <c r="N23" s="131">
        <f t="shared" si="1"/>
        <v>2999.9989599999994</v>
      </c>
      <c r="O23" s="13" t="s">
        <v>191</v>
      </c>
      <c r="P23" s="52" t="s">
        <v>162</v>
      </c>
      <c r="Q23" s="63" t="s">
        <v>70</v>
      </c>
      <c r="R23" s="149">
        <v>43191</v>
      </c>
      <c r="S23" s="107">
        <v>43221</v>
      </c>
      <c r="T23" s="32"/>
      <c r="U23" s="32"/>
      <c r="V23" s="56"/>
      <c r="W23" s="8"/>
      <c r="X23" s="84" t="str">
        <f>G23</f>
        <v>Оказание услуг по техническому обслуживанию оргтехники</v>
      </c>
      <c r="Y23" s="52" t="s">
        <v>67</v>
      </c>
      <c r="Z23" s="95">
        <v>796</v>
      </c>
      <c r="AA23" s="76" t="s">
        <v>60</v>
      </c>
      <c r="AB23" s="37">
        <v>1</v>
      </c>
      <c r="AC23" s="76" t="s">
        <v>71</v>
      </c>
      <c r="AD23" s="52" t="s">
        <v>72</v>
      </c>
      <c r="AE23" s="107">
        <v>43221</v>
      </c>
      <c r="AF23" s="107">
        <v>43252</v>
      </c>
      <c r="AG23" s="151">
        <v>43313</v>
      </c>
      <c r="AH23" s="12" t="s">
        <v>344</v>
      </c>
      <c r="AI23" s="32"/>
      <c r="AJ23" s="32"/>
    </row>
    <row r="24" spans="1:36" s="33" customFormat="1" ht="77.25" customHeight="1">
      <c r="A24" s="37">
        <v>3</v>
      </c>
      <c r="B24" s="66">
        <v>1803</v>
      </c>
      <c r="C24" s="52" t="s">
        <v>162</v>
      </c>
      <c r="D24" s="8"/>
      <c r="E24" s="13" t="s">
        <v>144</v>
      </c>
      <c r="F24" s="12" t="s">
        <v>103</v>
      </c>
      <c r="G24" s="227" t="s">
        <v>152</v>
      </c>
      <c r="H24" s="74" t="s">
        <v>208</v>
      </c>
      <c r="I24" s="125" t="s">
        <v>253</v>
      </c>
      <c r="J24" s="172" t="s">
        <v>412</v>
      </c>
      <c r="K24" s="89" t="s">
        <v>84</v>
      </c>
      <c r="L24" s="8"/>
      <c r="M24" s="131">
        <v>25423.727999999999</v>
      </c>
      <c r="N24" s="131">
        <f t="shared" ref="N24" si="2">M24*1.18</f>
        <v>29999.999039999999</v>
      </c>
      <c r="O24" s="13" t="s">
        <v>191</v>
      </c>
      <c r="P24" s="52" t="s">
        <v>162</v>
      </c>
      <c r="Q24" s="89" t="s">
        <v>70</v>
      </c>
      <c r="R24" s="149">
        <v>43160</v>
      </c>
      <c r="S24" s="107">
        <v>43191</v>
      </c>
      <c r="T24" s="32"/>
      <c r="U24" s="32"/>
      <c r="V24" s="56"/>
      <c r="W24" s="8"/>
      <c r="X24" s="82" t="s">
        <v>152</v>
      </c>
      <c r="Y24" s="97" t="s">
        <v>67</v>
      </c>
      <c r="Z24" s="95">
        <v>796</v>
      </c>
      <c r="AA24" s="76" t="s">
        <v>60</v>
      </c>
      <c r="AB24" s="37">
        <v>1</v>
      </c>
      <c r="AC24" s="76" t="s">
        <v>71</v>
      </c>
      <c r="AD24" s="52" t="s">
        <v>72</v>
      </c>
      <c r="AE24" s="107">
        <v>43191</v>
      </c>
      <c r="AF24" s="107">
        <v>43192</v>
      </c>
      <c r="AG24" s="151">
        <v>43221</v>
      </c>
      <c r="AH24" s="67" t="s">
        <v>344</v>
      </c>
      <c r="AI24" s="32"/>
      <c r="AJ24" s="32"/>
    </row>
    <row r="25" spans="1:36" s="33" customFormat="1" ht="24.75" customHeight="1">
      <c r="A25" s="274" t="s">
        <v>202</v>
      </c>
      <c r="B25" s="275"/>
      <c r="C25" s="275"/>
      <c r="D25" s="275"/>
      <c r="E25" s="275"/>
      <c r="F25" s="275"/>
      <c r="G25" s="276"/>
      <c r="H25" s="74"/>
      <c r="I25" s="125"/>
      <c r="J25" s="172"/>
      <c r="K25" s="89"/>
      <c r="L25" s="8"/>
      <c r="M25" s="130">
        <f>SUBTOTAL(9,M16:M24)</f>
        <v>158473.72499999998</v>
      </c>
      <c r="N25" s="130">
        <f>SUBTOTAL(9,N16:N24)</f>
        <v>186998.99549999996</v>
      </c>
      <c r="O25" s="13"/>
      <c r="P25" s="52"/>
      <c r="Q25" s="89"/>
      <c r="R25" s="15"/>
      <c r="S25" s="107"/>
      <c r="T25" s="32"/>
      <c r="U25" s="32"/>
      <c r="V25" s="56"/>
      <c r="W25" s="8"/>
      <c r="X25" s="82"/>
      <c r="Y25" s="97"/>
      <c r="Z25" s="95"/>
      <c r="AA25" s="76"/>
      <c r="AB25" s="100"/>
      <c r="AC25" s="76"/>
      <c r="AD25" s="52"/>
      <c r="AE25" s="107"/>
      <c r="AF25" s="107"/>
      <c r="AG25" s="13"/>
      <c r="AH25" s="13"/>
      <c r="AI25" s="32"/>
      <c r="AJ25" s="32"/>
    </row>
    <row r="26" spans="1:36" ht="28.5" customHeight="1">
      <c r="A26" s="144" t="s">
        <v>65</v>
      </c>
      <c r="B26" s="96"/>
      <c r="C26" s="145"/>
      <c r="D26" s="145"/>
      <c r="E26" s="96"/>
      <c r="F26" s="87"/>
      <c r="G26" s="146"/>
      <c r="H26" s="41"/>
      <c r="I26" s="31"/>
      <c r="J26" s="172"/>
      <c r="K26" s="62"/>
      <c r="L26" s="19"/>
      <c r="M26" s="131"/>
      <c r="N26" s="131"/>
      <c r="O26" s="13"/>
      <c r="P26" s="8"/>
      <c r="Q26" s="19"/>
      <c r="R26" s="15"/>
      <c r="S26" s="107"/>
      <c r="T26" s="19"/>
      <c r="U26" s="19"/>
      <c r="V26" s="19"/>
      <c r="W26" s="19"/>
      <c r="X26" s="19"/>
      <c r="Y26" s="97"/>
      <c r="Z26" s="41"/>
      <c r="AA26" s="11"/>
      <c r="AB26" s="58"/>
      <c r="AC26" s="80"/>
      <c r="AD26" s="80"/>
      <c r="AE26" s="107"/>
      <c r="AF26" s="107"/>
      <c r="AG26" s="21"/>
      <c r="AH26" s="62"/>
      <c r="AI26" s="19"/>
      <c r="AJ26" s="19"/>
    </row>
    <row r="27" spans="1:36" ht="72">
      <c r="A27" s="37">
        <v>4</v>
      </c>
      <c r="B27" s="70">
        <v>1804</v>
      </c>
      <c r="C27" s="52" t="s">
        <v>162</v>
      </c>
      <c r="D27" s="8"/>
      <c r="E27" s="13" t="s">
        <v>349</v>
      </c>
      <c r="F27" s="12" t="s">
        <v>95</v>
      </c>
      <c r="G27" s="220" t="s">
        <v>310</v>
      </c>
      <c r="H27" s="76" t="s">
        <v>209</v>
      </c>
      <c r="I27" s="52" t="s">
        <v>254</v>
      </c>
      <c r="J27" s="172" t="s">
        <v>412</v>
      </c>
      <c r="K27" s="89" t="s">
        <v>84</v>
      </c>
      <c r="L27" s="8"/>
      <c r="M27" s="131">
        <v>7627.1180000000004</v>
      </c>
      <c r="N27" s="131">
        <f>M27*1.18</f>
        <v>8999.9992399999992</v>
      </c>
      <c r="O27" s="13" t="s">
        <v>428</v>
      </c>
      <c r="P27" s="52" t="s">
        <v>162</v>
      </c>
      <c r="Q27" s="89" t="s">
        <v>70</v>
      </c>
      <c r="R27" s="149">
        <v>43405</v>
      </c>
      <c r="S27" s="110">
        <v>43435</v>
      </c>
      <c r="T27" s="89" t="s">
        <v>153</v>
      </c>
      <c r="U27" s="89" t="s">
        <v>195</v>
      </c>
      <c r="V27" s="94">
        <v>7605016030</v>
      </c>
      <c r="W27" s="92">
        <v>760401001</v>
      </c>
      <c r="X27" s="82" t="s">
        <v>314</v>
      </c>
      <c r="Y27" s="97" t="s">
        <v>67</v>
      </c>
      <c r="Z27" s="101">
        <v>796</v>
      </c>
      <c r="AA27" s="76" t="s">
        <v>197</v>
      </c>
      <c r="AB27" s="37">
        <v>1</v>
      </c>
      <c r="AC27" s="74">
        <v>89701000</v>
      </c>
      <c r="AD27" s="74" t="s">
        <v>201</v>
      </c>
      <c r="AE27" s="110">
        <v>43435</v>
      </c>
      <c r="AF27" s="110">
        <v>43436</v>
      </c>
      <c r="AG27" s="110">
        <v>43437</v>
      </c>
      <c r="AH27" s="12" t="s">
        <v>348</v>
      </c>
      <c r="AI27" s="19"/>
      <c r="AJ27" s="19"/>
    </row>
    <row r="28" spans="1:36" s="33" customFormat="1" ht="72">
      <c r="A28" s="37">
        <v>4</v>
      </c>
      <c r="B28" s="70">
        <v>1804</v>
      </c>
      <c r="C28" s="52" t="s">
        <v>162</v>
      </c>
      <c r="D28" s="8"/>
      <c r="E28" s="13" t="s">
        <v>349</v>
      </c>
      <c r="F28" s="12" t="s">
        <v>96</v>
      </c>
      <c r="G28" s="220" t="s">
        <v>311</v>
      </c>
      <c r="H28" s="76" t="s">
        <v>209</v>
      </c>
      <c r="I28" s="52" t="s">
        <v>254</v>
      </c>
      <c r="J28" s="172" t="s">
        <v>412</v>
      </c>
      <c r="K28" s="89" t="s">
        <v>84</v>
      </c>
      <c r="L28" s="8"/>
      <c r="M28" s="131">
        <v>6779.66</v>
      </c>
      <c r="N28" s="131">
        <f t="shared" ref="N28:N30" si="3">M28*1.18</f>
        <v>7999.9987999999994</v>
      </c>
      <c r="O28" s="13" t="s">
        <v>428</v>
      </c>
      <c r="P28" s="52" t="s">
        <v>162</v>
      </c>
      <c r="Q28" s="89" t="s">
        <v>70</v>
      </c>
      <c r="R28" s="149">
        <v>43374</v>
      </c>
      <c r="S28" s="110">
        <v>43405</v>
      </c>
      <c r="T28" s="89" t="s">
        <v>153</v>
      </c>
      <c r="U28" s="89" t="s">
        <v>195</v>
      </c>
      <c r="V28" s="94">
        <v>7605016030</v>
      </c>
      <c r="W28" s="92">
        <v>760401001</v>
      </c>
      <c r="X28" s="82" t="s">
        <v>311</v>
      </c>
      <c r="Y28" s="97" t="s">
        <v>67</v>
      </c>
      <c r="Z28" s="101">
        <v>796</v>
      </c>
      <c r="AA28" s="76" t="s">
        <v>197</v>
      </c>
      <c r="AB28" s="37">
        <v>1</v>
      </c>
      <c r="AC28" s="74">
        <v>89701000</v>
      </c>
      <c r="AD28" s="74" t="s">
        <v>201</v>
      </c>
      <c r="AE28" s="110">
        <v>43405</v>
      </c>
      <c r="AF28" s="110">
        <v>43406</v>
      </c>
      <c r="AG28" s="110">
        <v>43407</v>
      </c>
      <c r="AH28" s="12" t="s">
        <v>344</v>
      </c>
      <c r="AI28" s="32"/>
      <c r="AJ28" s="32"/>
    </row>
    <row r="29" spans="1:36" s="33" customFormat="1" ht="72">
      <c r="A29" s="37">
        <v>4</v>
      </c>
      <c r="B29" s="70">
        <v>1804</v>
      </c>
      <c r="C29" s="52" t="s">
        <v>162</v>
      </c>
      <c r="D29" s="8"/>
      <c r="E29" s="13" t="s">
        <v>349</v>
      </c>
      <c r="F29" s="12" t="s">
        <v>97</v>
      </c>
      <c r="G29" s="220" t="s">
        <v>312</v>
      </c>
      <c r="H29" s="76" t="s">
        <v>209</v>
      </c>
      <c r="I29" s="52" t="s">
        <v>254</v>
      </c>
      <c r="J29" s="172" t="s">
        <v>412</v>
      </c>
      <c r="K29" s="89" t="s">
        <v>84</v>
      </c>
      <c r="L29" s="8"/>
      <c r="M29" s="131">
        <v>1271.19</v>
      </c>
      <c r="N29" s="131">
        <f t="shared" si="3"/>
        <v>1500.0042000000001</v>
      </c>
      <c r="O29" s="13" t="s">
        <v>428</v>
      </c>
      <c r="P29" s="52" t="s">
        <v>162</v>
      </c>
      <c r="Q29" s="89" t="s">
        <v>70</v>
      </c>
      <c r="R29" s="149">
        <v>43221</v>
      </c>
      <c r="S29" s="110">
        <v>43252</v>
      </c>
      <c r="T29" s="89" t="s">
        <v>153</v>
      </c>
      <c r="U29" s="89" t="s">
        <v>195</v>
      </c>
      <c r="V29" s="94">
        <v>7605016030</v>
      </c>
      <c r="W29" s="92">
        <v>760401001</v>
      </c>
      <c r="X29" s="82" t="s">
        <v>315</v>
      </c>
      <c r="Y29" s="97" t="s">
        <v>67</v>
      </c>
      <c r="Z29" s="101">
        <v>796</v>
      </c>
      <c r="AA29" s="76" t="s">
        <v>197</v>
      </c>
      <c r="AB29" s="37">
        <v>1</v>
      </c>
      <c r="AC29" s="74">
        <v>89701000</v>
      </c>
      <c r="AD29" s="74" t="s">
        <v>201</v>
      </c>
      <c r="AE29" s="110">
        <v>43252</v>
      </c>
      <c r="AF29" s="110">
        <v>43253</v>
      </c>
      <c r="AG29" s="110">
        <v>43254</v>
      </c>
      <c r="AH29" s="12" t="s">
        <v>344</v>
      </c>
      <c r="AI29" s="32"/>
      <c r="AJ29" s="32"/>
    </row>
    <row r="30" spans="1:36" s="33" customFormat="1" ht="48">
      <c r="A30" s="37">
        <v>4</v>
      </c>
      <c r="B30" s="70">
        <v>1804</v>
      </c>
      <c r="C30" s="52" t="s">
        <v>162</v>
      </c>
      <c r="D30" s="8"/>
      <c r="E30" s="13" t="s">
        <v>349</v>
      </c>
      <c r="F30" s="12" t="s">
        <v>98</v>
      </c>
      <c r="G30" s="235" t="s">
        <v>413</v>
      </c>
      <c r="H30" s="76" t="s">
        <v>209</v>
      </c>
      <c r="I30" s="52" t="s">
        <v>254</v>
      </c>
      <c r="J30" s="172" t="s">
        <v>412</v>
      </c>
      <c r="K30" s="89" t="s">
        <v>84</v>
      </c>
      <c r="L30" s="8"/>
      <c r="M30" s="131">
        <f>4745.762+1271.185</f>
        <v>6016.9470000000001</v>
      </c>
      <c r="N30" s="131">
        <f t="shared" si="3"/>
        <v>7099.9974599999996</v>
      </c>
      <c r="O30" s="13" t="s">
        <v>191</v>
      </c>
      <c r="P30" s="52" t="s">
        <v>162</v>
      </c>
      <c r="Q30" s="89" t="s">
        <v>70</v>
      </c>
      <c r="R30" s="149">
        <v>43160</v>
      </c>
      <c r="S30" s="110">
        <v>43191</v>
      </c>
      <c r="T30" s="89"/>
      <c r="U30" s="89"/>
      <c r="V30" s="94"/>
      <c r="W30" s="92"/>
      <c r="X30" s="82" t="s">
        <v>302</v>
      </c>
      <c r="Y30" s="97" t="s">
        <v>67</v>
      </c>
      <c r="Z30" s="101">
        <v>796</v>
      </c>
      <c r="AA30" s="76" t="s">
        <v>197</v>
      </c>
      <c r="AB30" s="37">
        <v>2</v>
      </c>
      <c r="AC30" s="76" t="s">
        <v>71</v>
      </c>
      <c r="AD30" s="52" t="s">
        <v>72</v>
      </c>
      <c r="AE30" s="110">
        <v>43191</v>
      </c>
      <c r="AF30" s="110">
        <v>43191</v>
      </c>
      <c r="AG30" s="110">
        <v>43221</v>
      </c>
      <c r="AH30" s="12" t="s">
        <v>344</v>
      </c>
      <c r="AI30" s="32"/>
      <c r="AJ30" s="32"/>
    </row>
    <row r="31" spans="1:36" s="33" customFormat="1" ht="36" customHeight="1">
      <c r="A31" s="277" t="s">
        <v>202</v>
      </c>
      <c r="B31" s="278"/>
      <c r="C31" s="278"/>
      <c r="D31" s="278"/>
      <c r="E31" s="278"/>
      <c r="F31" s="278"/>
      <c r="G31" s="279"/>
      <c r="H31" s="75"/>
      <c r="I31" s="126"/>
      <c r="J31" s="172"/>
      <c r="K31" s="63"/>
      <c r="L31" s="8"/>
      <c r="M31" s="130">
        <f>SUBTOTAL(9,M27:M30)</f>
        <v>21694.915000000001</v>
      </c>
      <c r="N31" s="130">
        <f>SUBTOTAL(9,N27:N30)</f>
        <v>25599.999699999997</v>
      </c>
      <c r="O31" s="13"/>
      <c r="P31" s="52"/>
      <c r="Q31" s="63"/>
      <c r="R31" s="15"/>
      <c r="S31" s="107"/>
      <c r="T31" s="63"/>
      <c r="U31" s="90"/>
      <c r="V31" s="93"/>
      <c r="W31" s="92"/>
      <c r="X31" s="71"/>
      <c r="Y31" s="97"/>
      <c r="Z31" s="101"/>
      <c r="AA31" s="76"/>
      <c r="AB31" s="69"/>
      <c r="AC31" s="104"/>
      <c r="AD31" s="104"/>
      <c r="AE31" s="107"/>
      <c r="AF31" s="107"/>
      <c r="AG31" s="13"/>
      <c r="AH31" s="13"/>
      <c r="AI31" s="32"/>
      <c r="AJ31" s="32"/>
    </row>
    <row r="32" spans="1:36" ht="24" customHeight="1">
      <c r="A32" s="144" t="s">
        <v>66</v>
      </c>
      <c r="B32" s="96"/>
      <c r="C32" s="145"/>
      <c r="D32" s="145"/>
      <c r="E32" s="96"/>
      <c r="F32" s="87"/>
      <c r="G32" s="147"/>
      <c r="H32" s="41"/>
      <c r="I32" s="31"/>
      <c r="J32" s="172"/>
      <c r="K32" s="18"/>
      <c r="L32" s="8"/>
      <c r="M32" s="131"/>
      <c r="N32" s="131"/>
      <c r="O32" s="13"/>
      <c r="P32" s="19"/>
      <c r="Q32" s="78"/>
      <c r="R32" s="19"/>
      <c r="S32" s="108"/>
      <c r="T32" s="19"/>
      <c r="U32" s="19"/>
      <c r="V32" s="19"/>
      <c r="W32" s="19"/>
      <c r="X32" s="19"/>
      <c r="Y32" s="19"/>
      <c r="Z32" s="41"/>
      <c r="AA32" s="19"/>
      <c r="AB32" s="19"/>
      <c r="AC32" s="53"/>
      <c r="AD32" s="53"/>
      <c r="AE32" s="108"/>
      <c r="AF32" s="108"/>
      <c r="AG32" s="21"/>
      <c r="AH32" s="62"/>
      <c r="AI32" s="19"/>
      <c r="AJ32" s="19"/>
    </row>
    <row r="33" spans="1:36" s="33" customFormat="1" ht="48" customHeight="1">
      <c r="A33" s="37">
        <v>8</v>
      </c>
      <c r="B33" s="70">
        <v>1808</v>
      </c>
      <c r="C33" s="52" t="s">
        <v>162</v>
      </c>
      <c r="D33" s="8"/>
      <c r="E33" s="13" t="s">
        <v>144</v>
      </c>
      <c r="F33" s="12" t="s">
        <v>95</v>
      </c>
      <c r="G33" s="228" t="s">
        <v>79</v>
      </c>
      <c r="H33" s="74" t="s">
        <v>210</v>
      </c>
      <c r="I33" s="125" t="s">
        <v>255</v>
      </c>
      <c r="J33" s="172" t="s">
        <v>412</v>
      </c>
      <c r="K33" s="89" t="s">
        <v>84</v>
      </c>
      <c r="L33" s="8"/>
      <c r="M33" s="131">
        <v>25423.73</v>
      </c>
      <c r="N33" s="131">
        <f t="shared" ref="N33:N95" si="4">M33*1.18</f>
        <v>30000.001399999997</v>
      </c>
      <c r="O33" s="13" t="s">
        <v>191</v>
      </c>
      <c r="P33" s="52" t="s">
        <v>162</v>
      </c>
      <c r="Q33" s="63" t="s">
        <v>70</v>
      </c>
      <c r="R33" s="149">
        <v>43191</v>
      </c>
      <c r="S33" s="109">
        <v>43221</v>
      </c>
      <c r="T33" s="217"/>
      <c r="U33" s="217"/>
      <c r="V33" s="156"/>
      <c r="W33" s="8"/>
      <c r="X33" s="83" t="s">
        <v>79</v>
      </c>
      <c r="Y33" s="52" t="s">
        <v>67</v>
      </c>
      <c r="Z33" s="95">
        <v>796</v>
      </c>
      <c r="AA33" s="76" t="s">
        <v>60</v>
      </c>
      <c r="AB33" s="37">
        <v>1</v>
      </c>
      <c r="AC33" s="76" t="s">
        <v>71</v>
      </c>
      <c r="AD33" s="52" t="s">
        <v>72</v>
      </c>
      <c r="AE33" s="109">
        <v>43221</v>
      </c>
      <c r="AF33" s="109">
        <v>43222</v>
      </c>
      <c r="AG33" s="151">
        <v>43252</v>
      </c>
      <c r="AH33" s="12" t="s">
        <v>344</v>
      </c>
      <c r="AI33" s="32"/>
      <c r="AJ33" s="32"/>
    </row>
    <row r="34" spans="1:36" s="33" customFormat="1" ht="42" customHeight="1">
      <c r="A34" s="37">
        <v>8</v>
      </c>
      <c r="B34" s="70">
        <v>1808</v>
      </c>
      <c r="C34" s="52" t="s">
        <v>162</v>
      </c>
      <c r="D34" s="8"/>
      <c r="E34" s="13" t="s">
        <v>144</v>
      </c>
      <c r="F34" s="12" t="s">
        <v>96</v>
      </c>
      <c r="G34" s="220" t="s">
        <v>158</v>
      </c>
      <c r="H34" s="76" t="s">
        <v>211</v>
      </c>
      <c r="I34" s="90" t="s">
        <v>256</v>
      </c>
      <c r="J34" s="172" t="s">
        <v>412</v>
      </c>
      <c r="K34" s="89" t="s">
        <v>84</v>
      </c>
      <c r="L34" s="8"/>
      <c r="M34" s="131">
        <v>5436524.5760000004</v>
      </c>
      <c r="N34" s="131">
        <f t="shared" si="4"/>
        <v>6415098.9996800004</v>
      </c>
      <c r="O34" s="13" t="s">
        <v>194</v>
      </c>
      <c r="P34" s="52" t="s">
        <v>162</v>
      </c>
      <c r="Q34" s="89" t="s">
        <v>433</v>
      </c>
      <c r="R34" s="149">
        <v>43132</v>
      </c>
      <c r="S34" s="110">
        <v>43160</v>
      </c>
      <c r="T34" s="217"/>
      <c r="U34" s="217"/>
      <c r="V34" s="156"/>
      <c r="W34" s="8"/>
      <c r="X34" s="82" t="s">
        <v>158</v>
      </c>
      <c r="Y34" s="52" t="s">
        <v>67</v>
      </c>
      <c r="Z34" s="95">
        <v>796</v>
      </c>
      <c r="AA34" s="76" t="s">
        <v>60</v>
      </c>
      <c r="AB34" s="37">
        <v>1</v>
      </c>
      <c r="AC34" s="76" t="s">
        <v>71</v>
      </c>
      <c r="AD34" s="52" t="s">
        <v>72</v>
      </c>
      <c r="AE34" s="110">
        <v>43160</v>
      </c>
      <c r="AF34" s="110">
        <v>43221</v>
      </c>
      <c r="AG34" s="151">
        <v>43313</v>
      </c>
      <c r="AH34" s="12" t="s">
        <v>344</v>
      </c>
      <c r="AI34" s="32"/>
      <c r="AJ34" s="32"/>
    </row>
    <row r="35" spans="1:36" s="33" customFormat="1" ht="88.5" customHeight="1">
      <c r="A35" s="37">
        <v>8</v>
      </c>
      <c r="B35" s="70">
        <v>1808</v>
      </c>
      <c r="C35" s="52" t="s">
        <v>162</v>
      </c>
      <c r="D35" s="8"/>
      <c r="E35" s="13" t="s">
        <v>144</v>
      </c>
      <c r="F35" s="12" t="s">
        <v>97</v>
      </c>
      <c r="G35" s="229" t="s">
        <v>80</v>
      </c>
      <c r="H35" s="76" t="s">
        <v>212</v>
      </c>
      <c r="I35" s="86" t="s">
        <v>257</v>
      </c>
      <c r="J35" s="172" t="s">
        <v>412</v>
      </c>
      <c r="K35" s="89" t="s">
        <v>84</v>
      </c>
      <c r="L35" s="8"/>
      <c r="M35" s="131">
        <v>8474.58</v>
      </c>
      <c r="N35" s="131">
        <f t="shared" si="4"/>
        <v>10000.0044</v>
      </c>
      <c r="O35" s="13" t="s">
        <v>428</v>
      </c>
      <c r="P35" s="52" t="s">
        <v>162</v>
      </c>
      <c r="Q35" s="63" t="s">
        <v>70</v>
      </c>
      <c r="R35" s="149">
        <v>43191</v>
      </c>
      <c r="S35" s="110">
        <v>43221</v>
      </c>
      <c r="T35" s="91" t="s">
        <v>146</v>
      </c>
      <c r="U35" s="90" t="s">
        <v>81</v>
      </c>
      <c r="V35" s="94">
        <v>1328159227</v>
      </c>
      <c r="W35" s="92">
        <v>132801001</v>
      </c>
      <c r="X35" s="66" t="s">
        <v>80</v>
      </c>
      <c r="Y35" s="52" t="s">
        <v>67</v>
      </c>
      <c r="Z35" s="95">
        <v>796</v>
      </c>
      <c r="AA35" s="76" t="s">
        <v>60</v>
      </c>
      <c r="AB35" s="37">
        <v>1</v>
      </c>
      <c r="AC35" s="76" t="s">
        <v>71</v>
      </c>
      <c r="AD35" s="52" t="s">
        <v>72</v>
      </c>
      <c r="AE35" s="110">
        <v>43221</v>
      </c>
      <c r="AF35" s="110">
        <v>43222</v>
      </c>
      <c r="AG35" s="110">
        <v>43223</v>
      </c>
      <c r="AH35" s="12" t="s">
        <v>344</v>
      </c>
      <c r="AI35" s="32"/>
      <c r="AJ35" s="32"/>
    </row>
    <row r="36" spans="1:36" s="33" customFormat="1" ht="78" customHeight="1">
      <c r="A36" s="39">
        <v>8</v>
      </c>
      <c r="B36" s="70">
        <v>1808</v>
      </c>
      <c r="C36" s="52" t="s">
        <v>162</v>
      </c>
      <c r="D36" s="8"/>
      <c r="E36" s="13" t="s">
        <v>144</v>
      </c>
      <c r="F36" s="12" t="s">
        <v>98</v>
      </c>
      <c r="G36" s="221" t="s">
        <v>421</v>
      </c>
      <c r="H36" s="77" t="s">
        <v>213</v>
      </c>
      <c r="I36" s="127" t="s">
        <v>258</v>
      </c>
      <c r="J36" s="172" t="s">
        <v>412</v>
      </c>
      <c r="K36" s="89" t="s">
        <v>84</v>
      </c>
      <c r="L36" s="8"/>
      <c r="M36" s="131">
        <v>39830.51</v>
      </c>
      <c r="N36" s="131">
        <f t="shared" si="4"/>
        <v>47000.001799999998</v>
      </c>
      <c r="O36" s="13" t="s">
        <v>428</v>
      </c>
      <c r="P36" s="52" t="s">
        <v>162</v>
      </c>
      <c r="Q36" s="63" t="s">
        <v>70</v>
      </c>
      <c r="R36" s="149">
        <v>43191</v>
      </c>
      <c r="S36" s="109">
        <v>43221</v>
      </c>
      <c r="T36" s="89" t="s">
        <v>146</v>
      </c>
      <c r="U36" s="90" t="s">
        <v>82</v>
      </c>
      <c r="V36" s="94">
        <v>1326193021</v>
      </c>
      <c r="W36" s="92">
        <v>132601001</v>
      </c>
      <c r="X36" s="84" t="str">
        <f>G36</f>
        <v>Оказание услуг дератизации и дезинсекции, дезинфекции</v>
      </c>
      <c r="Y36" s="52" t="s">
        <v>67</v>
      </c>
      <c r="Z36" s="95">
        <v>796</v>
      </c>
      <c r="AA36" s="76" t="s">
        <v>60</v>
      </c>
      <c r="AB36" s="37">
        <v>1</v>
      </c>
      <c r="AC36" s="76" t="s">
        <v>71</v>
      </c>
      <c r="AD36" s="52" t="s">
        <v>72</v>
      </c>
      <c r="AE36" s="110">
        <v>43221</v>
      </c>
      <c r="AF36" s="110">
        <v>43222</v>
      </c>
      <c r="AG36" s="110">
        <v>43223</v>
      </c>
      <c r="AH36" s="12" t="s">
        <v>344</v>
      </c>
      <c r="AI36" s="32"/>
      <c r="AJ36" s="32"/>
    </row>
    <row r="37" spans="1:36" s="33" customFormat="1" ht="78" customHeight="1">
      <c r="A37" s="39">
        <v>8</v>
      </c>
      <c r="B37" s="70">
        <v>1808</v>
      </c>
      <c r="C37" s="52" t="s">
        <v>162</v>
      </c>
      <c r="D37" s="8"/>
      <c r="E37" s="13" t="s">
        <v>144</v>
      </c>
      <c r="F37" s="12" t="s">
        <v>99</v>
      </c>
      <c r="G37" s="221" t="s">
        <v>319</v>
      </c>
      <c r="H37" s="77" t="s">
        <v>213</v>
      </c>
      <c r="I37" s="127" t="s">
        <v>258</v>
      </c>
      <c r="J37" s="172" t="s">
        <v>412</v>
      </c>
      <c r="K37" s="89" t="s">
        <v>84</v>
      </c>
      <c r="L37" s="8"/>
      <c r="M37" s="131">
        <v>11186.44</v>
      </c>
      <c r="N37" s="131">
        <f t="shared" si="4"/>
        <v>13199.9992</v>
      </c>
      <c r="O37" s="13" t="s">
        <v>428</v>
      </c>
      <c r="P37" s="52" t="s">
        <v>162</v>
      </c>
      <c r="Q37" s="63" t="s">
        <v>70</v>
      </c>
      <c r="R37" s="149">
        <v>43191</v>
      </c>
      <c r="S37" s="109">
        <v>43221</v>
      </c>
      <c r="T37" s="89" t="s">
        <v>146</v>
      </c>
      <c r="U37" s="90" t="s">
        <v>82</v>
      </c>
      <c r="V37" s="94">
        <v>1326193021</v>
      </c>
      <c r="W37" s="92">
        <v>132601001</v>
      </c>
      <c r="X37" s="84" t="s">
        <v>319</v>
      </c>
      <c r="Y37" s="52" t="s">
        <v>67</v>
      </c>
      <c r="Z37" s="95">
        <v>796</v>
      </c>
      <c r="AA37" s="76" t="s">
        <v>60</v>
      </c>
      <c r="AB37" s="37">
        <v>1</v>
      </c>
      <c r="AC37" s="76" t="s">
        <v>71</v>
      </c>
      <c r="AD37" s="52" t="s">
        <v>72</v>
      </c>
      <c r="AE37" s="110">
        <v>43221</v>
      </c>
      <c r="AF37" s="110">
        <v>43222</v>
      </c>
      <c r="AG37" s="110">
        <v>43223</v>
      </c>
      <c r="AH37" s="12" t="s">
        <v>344</v>
      </c>
      <c r="AI37" s="32"/>
      <c r="AJ37" s="32"/>
    </row>
    <row r="38" spans="1:36" s="33" customFormat="1" ht="78" customHeight="1">
      <c r="A38" s="39">
        <v>8</v>
      </c>
      <c r="B38" s="70">
        <v>1808</v>
      </c>
      <c r="C38" s="52" t="s">
        <v>162</v>
      </c>
      <c r="D38" s="8"/>
      <c r="E38" s="13" t="s">
        <v>144</v>
      </c>
      <c r="F38" s="12" t="s">
        <v>100</v>
      </c>
      <c r="G38" s="221" t="s">
        <v>320</v>
      </c>
      <c r="H38" s="77" t="s">
        <v>213</v>
      </c>
      <c r="I38" s="127" t="s">
        <v>258</v>
      </c>
      <c r="J38" s="172" t="s">
        <v>412</v>
      </c>
      <c r="K38" s="89" t="s">
        <v>84</v>
      </c>
      <c r="L38" s="8"/>
      <c r="M38" s="131">
        <v>7627.12</v>
      </c>
      <c r="N38" s="131">
        <f t="shared" si="4"/>
        <v>9000.0015999999996</v>
      </c>
      <c r="O38" s="13" t="s">
        <v>428</v>
      </c>
      <c r="P38" s="52" t="s">
        <v>162</v>
      </c>
      <c r="Q38" s="63" t="s">
        <v>70</v>
      </c>
      <c r="R38" s="149">
        <v>43191</v>
      </c>
      <c r="S38" s="109">
        <v>43221</v>
      </c>
      <c r="T38" s="89" t="s">
        <v>146</v>
      </c>
      <c r="U38" s="90" t="s">
        <v>82</v>
      </c>
      <c r="V38" s="94">
        <v>1326193021</v>
      </c>
      <c r="W38" s="92">
        <v>132601001</v>
      </c>
      <c r="X38" s="84" t="s">
        <v>320</v>
      </c>
      <c r="Y38" s="52" t="s">
        <v>67</v>
      </c>
      <c r="Z38" s="95">
        <v>796</v>
      </c>
      <c r="AA38" s="76" t="s">
        <v>60</v>
      </c>
      <c r="AB38" s="37">
        <v>1</v>
      </c>
      <c r="AC38" s="76" t="s">
        <v>71</v>
      </c>
      <c r="AD38" s="52" t="s">
        <v>72</v>
      </c>
      <c r="AE38" s="110">
        <v>43221</v>
      </c>
      <c r="AF38" s="110">
        <v>43222</v>
      </c>
      <c r="AG38" s="110">
        <v>43223</v>
      </c>
      <c r="AH38" s="12" t="s">
        <v>344</v>
      </c>
      <c r="AI38" s="32"/>
      <c r="AJ38" s="32"/>
    </row>
    <row r="39" spans="1:36" s="33" customFormat="1" ht="78.75" customHeight="1">
      <c r="A39" s="39">
        <v>8</v>
      </c>
      <c r="B39" s="70">
        <v>1808</v>
      </c>
      <c r="C39" s="52" t="s">
        <v>162</v>
      </c>
      <c r="D39" s="8"/>
      <c r="E39" s="13" t="s">
        <v>144</v>
      </c>
      <c r="F39" s="12" t="s">
        <v>101</v>
      </c>
      <c r="G39" s="221" t="s">
        <v>321</v>
      </c>
      <c r="H39" s="77" t="s">
        <v>213</v>
      </c>
      <c r="I39" s="127" t="s">
        <v>258</v>
      </c>
      <c r="J39" s="172" t="s">
        <v>412</v>
      </c>
      <c r="K39" s="89" t="s">
        <v>84</v>
      </c>
      <c r="L39" s="8"/>
      <c r="M39" s="131">
        <v>7575.42</v>
      </c>
      <c r="N39" s="131">
        <f t="shared" si="4"/>
        <v>8938.9956000000002</v>
      </c>
      <c r="O39" s="13" t="s">
        <v>428</v>
      </c>
      <c r="P39" s="52" t="s">
        <v>162</v>
      </c>
      <c r="Q39" s="63" t="s">
        <v>70</v>
      </c>
      <c r="R39" s="149">
        <v>43191</v>
      </c>
      <c r="S39" s="109">
        <v>43221</v>
      </c>
      <c r="T39" s="89" t="s">
        <v>146</v>
      </c>
      <c r="U39" s="90" t="s">
        <v>82</v>
      </c>
      <c r="V39" s="94">
        <v>1326193021</v>
      </c>
      <c r="W39" s="92">
        <v>132601001</v>
      </c>
      <c r="X39" s="84" t="s">
        <v>321</v>
      </c>
      <c r="Y39" s="52" t="s">
        <v>67</v>
      </c>
      <c r="Z39" s="95">
        <v>796</v>
      </c>
      <c r="AA39" s="76" t="s">
        <v>60</v>
      </c>
      <c r="AB39" s="37">
        <v>1</v>
      </c>
      <c r="AC39" s="76" t="s">
        <v>71</v>
      </c>
      <c r="AD39" s="52" t="s">
        <v>72</v>
      </c>
      <c r="AE39" s="110">
        <v>43221</v>
      </c>
      <c r="AF39" s="110">
        <v>43222</v>
      </c>
      <c r="AG39" s="110">
        <v>43223</v>
      </c>
      <c r="AH39" s="12" t="s">
        <v>344</v>
      </c>
      <c r="AI39" s="32"/>
      <c r="AJ39" s="32"/>
    </row>
    <row r="40" spans="1:36" s="33" customFormat="1" ht="33" customHeight="1">
      <c r="A40" s="39">
        <v>8</v>
      </c>
      <c r="B40" s="70">
        <v>1808</v>
      </c>
      <c r="C40" s="52" t="s">
        <v>162</v>
      </c>
      <c r="D40" s="8"/>
      <c r="E40" s="13" t="s">
        <v>144</v>
      </c>
      <c r="F40" s="12" t="s">
        <v>102</v>
      </c>
      <c r="G40" s="230" t="s">
        <v>83</v>
      </c>
      <c r="H40" s="77" t="s">
        <v>214</v>
      </c>
      <c r="I40" s="127" t="s">
        <v>259</v>
      </c>
      <c r="J40" s="172" t="s">
        <v>412</v>
      </c>
      <c r="K40" s="89" t="s">
        <v>84</v>
      </c>
      <c r="L40" s="8"/>
      <c r="M40" s="131">
        <v>137455.93</v>
      </c>
      <c r="N40" s="131">
        <f t="shared" si="4"/>
        <v>162197.99739999999</v>
      </c>
      <c r="O40" s="13" t="s">
        <v>192</v>
      </c>
      <c r="P40" s="52" t="s">
        <v>162</v>
      </c>
      <c r="Q40" s="89" t="s">
        <v>433</v>
      </c>
      <c r="R40" s="149">
        <v>43132</v>
      </c>
      <c r="S40" s="109">
        <v>43160</v>
      </c>
      <c r="T40" s="217"/>
      <c r="U40" s="217"/>
      <c r="V40" s="156"/>
      <c r="W40" s="8"/>
      <c r="X40" s="72" t="s">
        <v>83</v>
      </c>
      <c r="Y40" s="52" t="s">
        <v>67</v>
      </c>
      <c r="Z40" s="95">
        <v>796</v>
      </c>
      <c r="AA40" s="76" t="s">
        <v>60</v>
      </c>
      <c r="AB40" s="37">
        <v>1</v>
      </c>
      <c r="AC40" s="76" t="s">
        <v>71</v>
      </c>
      <c r="AD40" s="52" t="s">
        <v>72</v>
      </c>
      <c r="AE40" s="109">
        <v>43160</v>
      </c>
      <c r="AF40" s="109">
        <v>43221</v>
      </c>
      <c r="AG40" s="151">
        <v>43313</v>
      </c>
      <c r="AH40" s="12" t="s">
        <v>344</v>
      </c>
      <c r="AI40" s="32"/>
      <c r="AJ40" s="32"/>
    </row>
    <row r="41" spans="1:36" s="33" customFormat="1" ht="33.75" customHeight="1">
      <c r="A41" s="39">
        <v>8</v>
      </c>
      <c r="B41" s="70">
        <v>1808</v>
      </c>
      <c r="C41" s="52" t="s">
        <v>162</v>
      </c>
      <c r="D41" s="8"/>
      <c r="E41" s="13" t="s">
        <v>144</v>
      </c>
      <c r="F41" s="12" t="s">
        <v>103</v>
      </c>
      <c r="G41" s="230" t="s">
        <v>85</v>
      </c>
      <c r="H41" s="77" t="s">
        <v>215</v>
      </c>
      <c r="I41" s="127" t="s">
        <v>260</v>
      </c>
      <c r="J41" s="172" t="s">
        <v>412</v>
      </c>
      <c r="K41" s="89" t="s">
        <v>84</v>
      </c>
      <c r="L41" s="8"/>
      <c r="M41" s="131">
        <v>40677.97</v>
      </c>
      <c r="N41" s="131">
        <f t="shared" si="4"/>
        <v>48000.0046</v>
      </c>
      <c r="O41" s="13" t="s">
        <v>191</v>
      </c>
      <c r="P41" s="52" t="s">
        <v>162</v>
      </c>
      <c r="Q41" s="63" t="s">
        <v>70</v>
      </c>
      <c r="R41" s="149">
        <v>43160</v>
      </c>
      <c r="S41" s="109">
        <v>43191</v>
      </c>
      <c r="T41" s="217"/>
      <c r="U41" s="217"/>
      <c r="V41" s="156"/>
      <c r="W41" s="8"/>
      <c r="X41" s="72" t="s">
        <v>85</v>
      </c>
      <c r="Y41" s="52" t="s">
        <v>67</v>
      </c>
      <c r="Z41" s="95">
        <v>796</v>
      </c>
      <c r="AA41" s="76" t="s">
        <v>60</v>
      </c>
      <c r="AB41" s="37">
        <v>1</v>
      </c>
      <c r="AC41" s="76" t="s">
        <v>71</v>
      </c>
      <c r="AD41" s="52" t="s">
        <v>72</v>
      </c>
      <c r="AE41" s="109">
        <v>43191</v>
      </c>
      <c r="AF41" s="109">
        <v>43192</v>
      </c>
      <c r="AG41" s="151">
        <v>43282</v>
      </c>
      <c r="AH41" s="12" t="s">
        <v>344</v>
      </c>
      <c r="AI41" s="32"/>
      <c r="AJ41" s="32"/>
    </row>
    <row r="42" spans="1:36" s="33" customFormat="1" ht="36.75" customHeight="1">
      <c r="A42" s="39">
        <v>8</v>
      </c>
      <c r="B42" s="70">
        <v>1808</v>
      </c>
      <c r="C42" s="52" t="s">
        <v>162</v>
      </c>
      <c r="D42" s="8"/>
      <c r="E42" s="13" t="s">
        <v>144</v>
      </c>
      <c r="F42" s="12" t="s">
        <v>396</v>
      </c>
      <c r="G42" s="230" t="s">
        <v>159</v>
      </c>
      <c r="H42" s="77" t="s">
        <v>216</v>
      </c>
      <c r="I42" s="127" t="s">
        <v>261</v>
      </c>
      <c r="J42" s="172" t="s">
        <v>412</v>
      </c>
      <c r="K42" s="89" t="s">
        <v>84</v>
      </c>
      <c r="L42" s="8"/>
      <c r="M42" s="131">
        <v>137491.52499999999</v>
      </c>
      <c r="N42" s="131">
        <f t="shared" si="4"/>
        <v>162239.99949999998</v>
      </c>
      <c r="O42" s="13" t="s">
        <v>192</v>
      </c>
      <c r="P42" s="52" t="s">
        <v>162</v>
      </c>
      <c r="Q42" s="89" t="s">
        <v>433</v>
      </c>
      <c r="R42" s="149">
        <v>43191</v>
      </c>
      <c r="S42" s="109">
        <v>43221</v>
      </c>
      <c r="T42" s="217"/>
      <c r="U42" s="217"/>
      <c r="V42" s="156"/>
      <c r="W42" s="8"/>
      <c r="X42" s="73" t="s">
        <v>159</v>
      </c>
      <c r="Y42" s="52" t="s">
        <v>67</v>
      </c>
      <c r="Z42" s="95">
        <v>796</v>
      </c>
      <c r="AA42" s="76" t="s">
        <v>60</v>
      </c>
      <c r="AB42" s="37">
        <v>1</v>
      </c>
      <c r="AC42" s="76" t="s">
        <v>71</v>
      </c>
      <c r="AD42" s="52" t="s">
        <v>72</v>
      </c>
      <c r="AE42" s="109">
        <v>43221</v>
      </c>
      <c r="AF42" s="109">
        <v>43252</v>
      </c>
      <c r="AG42" s="151">
        <v>43313</v>
      </c>
      <c r="AH42" s="12" t="s">
        <v>344</v>
      </c>
      <c r="AI42" s="32"/>
      <c r="AJ42" s="32"/>
    </row>
    <row r="43" spans="1:36" s="33" customFormat="1" ht="39" customHeight="1">
      <c r="A43" s="39">
        <v>8</v>
      </c>
      <c r="B43" s="70">
        <v>1808</v>
      </c>
      <c r="C43" s="52" t="s">
        <v>162</v>
      </c>
      <c r="D43" s="8"/>
      <c r="E43" s="13" t="s">
        <v>144</v>
      </c>
      <c r="F43" s="12" t="s">
        <v>397</v>
      </c>
      <c r="G43" s="219" t="s">
        <v>171</v>
      </c>
      <c r="H43" s="77" t="s">
        <v>217</v>
      </c>
      <c r="I43" s="127" t="s">
        <v>262</v>
      </c>
      <c r="J43" s="172" t="s">
        <v>412</v>
      </c>
      <c r="K43" s="89" t="s">
        <v>84</v>
      </c>
      <c r="L43" s="8"/>
      <c r="M43" s="131">
        <v>142372.88</v>
      </c>
      <c r="N43" s="131">
        <f t="shared" si="4"/>
        <v>167999.99839999998</v>
      </c>
      <c r="O43" s="13" t="s">
        <v>192</v>
      </c>
      <c r="P43" s="52" t="s">
        <v>162</v>
      </c>
      <c r="Q43" s="89" t="s">
        <v>433</v>
      </c>
      <c r="R43" s="149">
        <v>43101</v>
      </c>
      <c r="S43" s="109">
        <v>43132</v>
      </c>
      <c r="T43" s="217"/>
      <c r="U43" s="217"/>
      <c r="V43" s="156"/>
      <c r="W43" s="8"/>
      <c r="X43" s="73" t="s">
        <v>171</v>
      </c>
      <c r="Y43" s="52" t="s">
        <v>67</v>
      </c>
      <c r="Z43" s="95">
        <v>796</v>
      </c>
      <c r="AA43" s="76" t="s">
        <v>60</v>
      </c>
      <c r="AB43" s="37">
        <v>1</v>
      </c>
      <c r="AC43" s="76" t="s">
        <v>71</v>
      </c>
      <c r="AD43" s="52" t="s">
        <v>72</v>
      </c>
      <c r="AE43" s="109">
        <v>43132</v>
      </c>
      <c r="AF43" s="109">
        <v>43159</v>
      </c>
      <c r="AG43" s="151">
        <v>43524</v>
      </c>
      <c r="AH43" s="12" t="s">
        <v>344</v>
      </c>
      <c r="AI43" s="32"/>
      <c r="AJ43" s="32"/>
    </row>
    <row r="44" spans="1:36" s="33" customFormat="1" ht="66" customHeight="1">
      <c r="A44" s="39">
        <v>8</v>
      </c>
      <c r="B44" s="70">
        <v>1808</v>
      </c>
      <c r="C44" s="52" t="s">
        <v>162</v>
      </c>
      <c r="D44" s="8"/>
      <c r="E44" s="13" t="s">
        <v>144</v>
      </c>
      <c r="F44" s="12" t="s">
        <v>398</v>
      </c>
      <c r="G44" s="219" t="s">
        <v>148</v>
      </c>
      <c r="H44" s="77" t="s">
        <v>218</v>
      </c>
      <c r="I44" s="127" t="s">
        <v>263</v>
      </c>
      <c r="J44" s="172" t="s">
        <v>412</v>
      </c>
      <c r="K44" s="89" t="s">
        <v>84</v>
      </c>
      <c r="L44" s="8"/>
      <c r="M44" s="131">
        <v>5932.2</v>
      </c>
      <c r="N44" s="131">
        <f t="shared" si="4"/>
        <v>6999.9959999999992</v>
      </c>
      <c r="O44" s="13" t="s">
        <v>428</v>
      </c>
      <c r="P44" s="52" t="s">
        <v>162</v>
      </c>
      <c r="Q44" s="63" t="s">
        <v>70</v>
      </c>
      <c r="R44" s="149">
        <v>43191</v>
      </c>
      <c r="S44" s="109">
        <v>43221</v>
      </c>
      <c r="T44" s="89" t="s">
        <v>323</v>
      </c>
      <c r="U44" s="89" t="s">
        <v>81</v>
      </c>
      <c r="V44" s="94">
        <v>1328159227</v>
      </c>
      <c r="W44" s="92">
        <v>132801001</v>
      </c>
      <c r="X44" s="73" t="s">
        <v>148</v>
      </c>
      <c r="Y44" s="52" t="s">
        <v>67</v>
      </c>
      <c r="Z44" s="95">
        <v>796</v>
      </c>
      <c r="AA44" s="76" t="s">
        <v>60</v>
      </c>
      <c r="AB44" s="37">
        <v>1</v>
      </c>
      <c r="AC44" s="76" t="s">
        <v>71</v>
      </c>
      <c r="AD44" s="52" t="s">
        <v>72</v>
      </c>
      <c r="AE44" s="109">
        <v>43221</v>
      </c>
      <c r="AF44" s="109">
        <v>43222</v>
      </c>
      <c r="AG44" s="109">
        <v>43223</v>
      </c>
      <c r="AH44" s="12" t="s">
        <v>344</v>
      </c>
      <c r="AI44" s="32"/>
      <c r="AJ44" s="32"/>
    </row>
    <row r="45" spans="1:36" s="33" customFormat="1" ht="44.25" customHeight="1">
      <c r="A45" s="39">
        <v>8</v>
      </c>
      <c r="B45" s="70">
        <v>1808</v>
      </c>
      <c r="C45" s="52" t="s">
        <v>162</v>
      </c>
      <c r="D45" s="8"/>
      <c r="E45" s="13" t="s">
        <v>144</v>
      </c>
      <c r="F45" s="12" t="s">
        <v>118</v>
      </c>
      <c r="G45" s="219" t="s">
        <v>150</v>
      </c>
      <c r="H45" s="77" t="s">
        <v>218</v>
      </c>
      <c r="I45" s="127" t="s">
        <v>263</v>
      </c>
      <c r="J45" s="172" t="s">
        <v>412</v>
      </c>
      <c r="K45" s="89" t="s">
        <v>84</v>
      </c>
      <c r="L45" s="8"/>
      <c r="M45" s="131">
        <v>4661.0200000000004</v>
      </c>
      <c r="N45" s="131">
        <f t="shared" si="4"/>
        <v>5500.0036</v>
      </c>
      <c r="O45" s="13" t="s">
        <v>191</v>
      </c>
      <c r="P45" s="52" t="s">
        <v>162</v>
      </c>
      <c r="Q45" s="63" t="s">
        <v>70</v>
      </c>
      <c r="R45" s="149">
        <v>43160</v>
      </c>
      <c r="S45" s="109">
        <v>43191</v>
      </c>
      <c r="T45" s="217"/>
      <c r="U45" s="217"/>
      <c r="V45" s="156"/>
      <c r="W45" s="8"/>
      <c r="X45" s="73" t="s">
        <v>150</v>
      </c>
      <c r="Y45" s="52" t="s">
        <v>67</v>
      </c>
      <c r="Z45" s="95">
        <v>796</v>
      </c>
      <c r="AA45" s="76" t="s">
        <v>60</v>
      </c>
      <c r="AB45" s="37">
        <v>1</v>
      </c>
      <c r="AC45" s="76" t="s">
        <v>71</v>
      </c>
      <c r="AD45" s="52" t="s">
        <v>72</v>
      </c>
      <c r="AE45" s="109">
        <v>43191</v>
      </c>
      <c r="AF45" s="109">
        <v>43192</v>
      </c>
      <c r="AG45" s="151">
        <v>43221</v>
      </c>
      <c r="AH45" s="12" t="s">
        <v>344</v>
      </c>
      <c r="AI45" s="32"/>
      <c r="AJ45" s="32"/>
    </row>
    <row r="46" spans="1:36" s="33" customFormat="1" ht="44.25" customHeight="1">
      <c r="A46" s="39">
        <v>8</v>
      </c>
      <c r="B46" s="70">
        <v>1808</v>
      </c>
      <c r="C46" s="52" t="s">
        <v>162</v>
      </c>
      <c r="D46" s="8"/>
      <c r="E46" s="13" t="s">
        <v>144</v>
      </c>
      <c r="F46" s="12" t="s">
        <v>119</v>
      </c>
      <c r="G46" s="219" t="s">
        <v>351</v>
      </c>
      <c r="H46" s="77" t="s">
        <v>218</v>
      </c>
      <c r="I46" s="127" t="s">
        <v>263</v>
      </c>
      <c r="J46" s="172" t="s">
        <v>412</v>
      </c>
      <c r="K46" s="89" t="s">
        <v>84</v>
      </c>
      <c r="L46" s="8"/>
      <c r="M46" s="131">
        <v>1271.1859999999999</v>
      </c>
      <c r="N46" s="137">
        <f t="shared" si="4"/>
        <v>1499.9994799999997</v>
      </c>
      <c r="O46" s="30" t="s">
        <v>191</v>
      </c>
      <c r="P46" s="52" t="s">
        <v>162</v>
      </c>
      <c r="Q46" s="63" t="s">
        <v>70</v>
      </c>
      <c r="R46" s="149">
        <v>43191</v>
      </c>
      <c r="S46" s="109">
        <v>43221</v>
      </c>
      <c r="T46" s="217"/>
      <c r="U46" s="217"/>
      <c r="V46" s="156"/>
      <c r="W46" s="8"/>
      <c r="X46" s="84" t="str">
        <f>G46</f>
        <v>Оказание услуг по дополнительному педогогическому образованию</v>
      </c>
      <c r="Y46" s="52" t="s">
        <v>67</v>
      </c>
      <c r="Z46" s="95">
        <v>796</v>
      </c>
      <c r="AA46" s="76" t="s">
        <v>60</v>
      </c>
      <c r="AB46" s="37">
        <v>1</v>
      </c>
      <c r="AC46" s="76" t="s">
        <v>71</v>
      </c>
      <c r="AD46" s="52" t="s">
        <v>72</v>
      </c>
      <c r="AE46" s="109">
        <v>43221</v>
      </c>
      <c r="AF46" s="109">
        <v>43252</v>
      </c>
      <c r="AG46" s="151">
        <v>43586</v>
      </c>
      <c r="AH46" s="12" t="s">
        <v>344</v>
      </c>
      <c r="AI46" s="32"/>
      <c r="AJ46" s="32"/>
    </row>
    <row r="47" spans="1:36" s="33" customFormat="1" ht="44.25" customHeight="1">
      <c r="A47" s="39">
        <v>8</v>
      </c>
      <c r="B47" s="70">
        <v>1808</v>
      </c>
      <c r="C47" s="52" t="s">
        <v>162</v>
      </c>
      <c r="D47" s="8"/>
      <c r="E47" s="13" t="s">
        <v>144</v>
      </c>
      <c r="F47" s="12" t="s">
        <v>120</v>
      </c>
      <c r="G47" s="221" t="s">
        <v>350</v>
      </c>
      <c r="H47" s="77" t="s">
        <v>221</v>
      </c>
      <c r="I47" s="127" t="s">
        <v>265</v>
      </c>
      <c r="J47" s="172" t="s">
        <v>412</v>
      </c>
      <c r="K47" s="89" t="s">
        <v>84</v>
      </c>
      <c r="L47" s="8"/>
      <c r="M47" s="131">
        <v>2966.1</v>
      </c>
      <c r="N47" s="131">
        <f t="shared" si="4"/>
        <v>3499.9979999999996</v>
      </c>
      <c r="O47" s="13" t="s">
        <v>428</v>
      </c>
      <c r="P47" s="52" t="s">
        <v>162</v>
      </c>
      <c r="Q47" s="63" t="s">
        <v>70</v>
      </c>
      <c r="R47" s="149">
        <v>43191</v>
      </c>
      <c r="S47" s="109">
        <v>43221</v>
      </c>
      <c r="T47" s="63" t="s">
        <v>153</v>
      </c>
      <c r="U47" s="90" t="s">
        <v>195</v>
      </c>
      <c r="V47" s="93">
        <v>7605016030</v>
      </c>
      <c r="W47" s="92">
        <v>760401001</v>
      </c>
      <c r="X47" s="84" t="str">
        <f>G47</f>
        <v>Оказание услуг по абонентскому обслуживанию по обработке фискальных данных ККТ (продление)</v>
      </c>
      <c r="Y47" s="52" t="s">
        <v>67</v>
      </c>
      <c r="Z47" s="95">
        <v>796</v>
      </c>
      <c r="AA47" s="76" t="s">
        <v>60</v>
      </c>
      <c r="AB47" s="37">
        <v>1</v>
      </c>
      <c r="AC47" s="76" t="s">
        <v>71</v>
      </c>
      <c r="AD47" s="52" t="s">
        <v>72</v>
      </c>
      <c r="AE47" s="109">
        <v>43221</v>
      </c>
      <c r="AF47" s="109">
        <v>43222</v>
      </c>
      <c r="AG47" s="151">
        <v>43313</v>
      </c>
      <c r="AH47" s="12" t="s">
        <v>344</v>
      </c>
      <c r="AI47" s="32"/>
      <c r="AJ47" s="32"/>
    </row>
    <row r="48" spans="1:36" s="33" customFormat="1" ht="75.75" customHeight="1">
      <c r="A48" s="39">
        <v>8</v>
      </c>
      <c r="B48" s="70">
        <v>1808</v>
      </c>
      <c r="C48" s="52" t="s">
        <v>162</v>
      </c>
      <c r="D48" s="8"/>
      <c r="E48" s="13" t="s">
        <v>144</v>
      </c>
      <c r="F48" s="12" t="s">
        <v>121</v>
      </c>
      <c r="G48" s="219" t="s">
        <v>88</v>
      </c>
      <c r="H48" s="77" t="s">
        <v>222</v>
      </c>
      <c r="I48" s="127" t="s">
        <v>266</v>
      </c>
      <c r="J48" s="172" t="s">
        <v>412</v>
      </c>
      <c r="K48" s="89" t="s">
        <v>84</v>
      </c>
      <c r="L48" s="8"/>
      <c r="M48" s="131">
        <v>39338.135000000002</v>
      </c>
      <c r="N48" s="131">
        <f t="shared" si="4"/>
        <v>46418.999300000003</v>
      </c>
      <c r="O48" s="13" t="s">
        <v>428</v>
      </c>
      <c r="P48" s="52" t="s">
        <v>162</v>
      </c>
      <c r="Q48" s="63" t="s">
        <v>70</v>
      </c>
      <c r="R48" s="149">
        <v>43191</v>
      </c>
      <c r="S48" s="109">
        <v>43221</v>
      </c>
      <c r="T48" s="89" t="s">
        <v>196</v>
      </c>
      <c r="U48" s="89" t="s">
        <v>89</v>
      </c>
      <c r="V48" s="94">
        <v>1313000219</v>
      </c>
      <c r="W48" s="92">
        <v>131301001</v>
      </c>
      <c r="X48" s="73" t="s">
        <v>88</v>
      </c>
      <c r="Y48" s="52" t="s">
        <v>67</v>
      </c>
      <c r="Z48" s="95">
        <v>796</v>
      </c>
      <c r="AA48" s="76" t="s">
        <v>60</v>
      </c>
      <c r="AB48" s="37">
        <v>1</v>
      </c>
      <c r="AC48" s="76" t="s">
        <v>71</v>
      </c>
      <c r="AD48" s="52" t="s">
        <v>72</v>
      </c>
      <c r="AE48" s="109">
        <v>43221</v>
      </c>
      <c r="AF48" s="109">
        <v>43222</v>
      </c>
      <c r="AG48" s="151">
        <v>43344</v>
      </c>
      <c r="AH48" s="12" t="s">
        <v>344</v>
      </c>
      <c r="AI48" s="32"/>
      <c r="AJ48" s="32"/>
    </row>
    <row r="49" spans="1:36" s="33" customFormat="1" ht="75.75" customHeight="1">
      <c r="A49" s="39">
        <v>8</v>
      </c>
      <c r="B49" s="70">
        <v>1808</v>
      </c>
      <c r="C49" s="52" t="s">
        <v>162</v>
      </c>
      <c r="D49" s="8"/>
      <c r="E49" s="13" t="s">
        <v>144</v>
      </c>
      <c r="F49" s="12" t="s">
        <v>122</v>
      </c>
      <c r="G49" s="219" t="s">
        <v>352</v>
      </c>
      <c r="H49" s="77" t="s">
        <v>379</v>
      </c>
      <c r="I49" s="99" t="s">
        <v>380</v>
      </c>
      <c r="J49" s="172" t="s">
        <v>412</v>
      </c>
      <c r="K49" s="89" t="s">
        <v>84</v>
      </c>
      <c r="L49" s="8"/>
      <c r="M49" s="131">
        <v>6779.66</v>
      </c>
      <c r="N49" s="131">
        <f t="shared" si="4"/>
        <v>7999.9987999999994</v>
      </c>
      <c r="O49" s="13" t="s">
        <v>191</v>
      </c>
      <c r="P49" s="52" t="s">
        <v>162</v>
      </c>
      <c r="Q49" s="63" t="s">
        <v>70</v>
      </c>
      <c r="R49" s="149">
        <v>43101</v>
      </c>
      <c r="S49" s="109">
        <v>43132</v>
      </c>
      <c r="T49" s="89"/>
      <c r="U49" s="89"/>
      <c r="V49" s="94"/>
      <c r="W49" s="92"/>
      <c r="X49" s="73" t="str">
        <f>G49</f>
        <v>Оказание услуг по специальной оценке условий труда</v>
      </c>
      <c r="Y49" s="52" t="s">
        <v>67</v>
      </c>
      <c r="Z49" s="95">
        <v>796</v>
      </c>
      <c r="AA49" s="76" t="s">
        <v>60</v>
      </c>
      <c r="AB49" s="37">
        <v>1</v>
      </c>
      <c r="AC49" s="76" t="s">
        <v>71</v>
      </c>
      <c r="AD49" s="52" t="s">
        <v>72</v>
      </c>
      <c r="AE49" s="109">
        <v>43132</v>
      </c>
      <c r="AF49" s="109">
        <v>43160</v>
      </c>
      <c r="AG49" s="151">
        <v>43191</v>
      </c>
      <c r="AH49" s="12" t="s">
        <v>344</v>
      </c>
      <c r="AI49" s="32"/>
      <c r="AJ49" s="32"/>
    </row>
    <row r="50" spans="1:36" s="33" customFormat="1" ht="75.75" customHeight="1">
      <c r="A50" s="39">
        <v>8</v>
      </c>
      <c r="B50" s="70">
        <v>1808</v>
      </c>
      <c r="C50" s="52" t="s">
        <v>162</v>
      </c>
      <c r="D50" s="8"/>
      <c r="E50" s="13" t="s">
        <v>144</v>
      </c>
      <c r="F50" s="12" t="s">
        <v>123</v>
      </c>
      <c r="G50" s="219" t="s">
        <v>352</v>
      </c>
      <c r="H50" s="77" t="s">
        <v>379</v>
      </c>
      <c r="I50" s="99" t="s">
        <v>380</v>
      </c>
      <c r="J50" s="172" t="s">
        <v>412</v>
      </c>
      <c r="K50" s="89" t="s">
        <v>84</v>
      </c>
      <c r="L50" s="8"/>
      <c r="M50" s="131">
        <v>5084.7449999999999</v>
      </c>
      <c r="N50" s="131">
        <f t="shared" si="4"/>
        <v>5999.9991</v>
      </c>
      <c r="O50" s="13" t="s">
        <v>191</v>
      </c>
      <c r="P50" s="52" t="s">
        <v>162</v>
      </c>
      <c r="Q50" s="63" t="s">
        <v>70</v>
      </c>
      <c r="R50" s="149">
        <v>43101</v>
      </c>
      <c r="S50" s="109">
        <v>43132</v>
      </c>
      <c r="T50" s="89"/>
      <c r="U50" s="89"/>
      <c r="V50" s="94"/>
      <c r="W50" s="92"/>
      <c r="X50" s="73" t="str">
        <f>G50</f>
        <v>Оказание услуг по специальной оценке условий труда</v>
      </c>
      <c r="Y50" s="52" t="s">
        <v>67</v>
      </c>
      <c r="Z50" s="95">
        <v>796</v>
      </c>
      <c r="AA50" s="76" t="s">
        <v>60</v>
      </c>
      <c r="AB50" s="37">
        <v>1</v>
      </c>
      <c r="AC50" s="76" t="s">
        <v>414</v>
      </c>
      <c r="AD50" s="52" t="s">
        <v>353</v>
      </c>
      <c r="AE50" s="109">
        <v>43132</v>
      </c>
      <c r="AF50" s="109">
        <v>43160</v>
      </c>
      <c r="AG50" s="151">
        <v>43191</v>
      </c>
      <c r="AH50" s="12" t="s">
        <v>344</v>
      </c>
      <c r="AI50" s="32"/>
      <c r="AJ50" s="32"/>
    </row>
    <row r="51" spans="1:36" s="33" customFormat="1" ht="75.75" customHeight="1">
      <c r="A51" s="39">
        <v>8</v>
      </c>
      <c r="B51" s="70">
        <v>1808</v>
      </c>
      <c r="C51" s="52" t="s">
        <v>162</v>
      </c>
      <c r="D51" s="8"/>
      <c r="E51" s="13" t="s">
        <v>144</v>
      </c>
      <c r="F51" s="12" t="s">
        <v>399</v>
      </c>
      <c r="G51" s="231" t="s">
        <v>357</v>
      </c>
      <c r="H51" s="76" t="s">
        <v>356</v>
      </c>
      <c r="I51" s="83" t="s">
        <v>356</v>
      </c>
      <c r="J51" s="172" t="s">
        <v>412</v>
      </c>
      <c r="K51" s="89" t="s">
        <v>84</v>
      </c>
      <c r="L51" s="8"/>
      <c r="M51" s="131">
        <v>5338.9830000000002</v>
      </c>
      <c r="N51" s="131">
        <f t="shared" si="4"/>
        <v>6299.9999399999997</v>
      </c>
      <c r="O51" s="13" t="s">
        <v>428</v>
      </c>
      <c r="P51" s="52" t="s">
        <v>162</v>
      </c>
      <c r="Q51" s="63" t="s">
        <v>70</v>
      </c>
      <c r="R51" s="149">
        <v>43160</v>
      </c>
      <c r="S51" s="109">
        <v>43191</v>
      </c>
      <c r="T51" s="89" t="s">
        <v>146</v>
      </c>
      <c r="U51" s="90" t="s">
        <v>82</v>
      </c>
      <c r="V51" s="94">
        <v>1326193021</v>
      </c>
      <c r="W51" s="92">
        <v>132601001</v>
      </c>
      <c r="X51" s="154" t="str">
        <f>G51</f>
        <v xml:space="preserve">Оказание услуг по гигиеническому обучению </v>
      </c>
      <c r="Y51" s="52" t="s">
        <v>67</v>
      </c>
      <c r="Z51" s="95">
        <v>796</v>
      </c>
      <c r="AA51" s="76" t="s">
        <v>60</v>
      </c>
      <c r="AB51" s="37">
        <v>1</v>
      </c>
      <c r="AC51" s="76" t="s">
        <v>71</v>
      </c>
      <c r="AD51" s="52" t="s">
        <v>72</v>
      </c>
      <c r="AE51" s="109">
        <v>43191</v>
      </c>
      <c r="AF51" s="109">
        <v>43221</v>
      </c>
      <c r="AG51" s="151">
        <v>43252</v>
      </c>
      <c r="AH51" s="12" t="s">
        <v>344</v>
      </c>
      <c r="AI51" s="32"/>
      <c r="AJ51" s="32"/>
    </row>
    <row r="52" spans="1:36" s="33" customFormat="1" ht="75.75" customHeight="1">
      <c r="A52" s="39">
        <v>8</v>
      </c>
      <c r="B52" s="70">
        <v>1808</v>
      </c>
      <c r="C52" s="52" t="s">
        <v>162</v>
      </c>
      <c r="D52" s="8"/>
      <c r="E52" s="13" t="s">
        <v>144</v>
      </c>
      <c r="F52" s="12" t="s">
        <v>400</v>
      </c>
      <c r="G52" s="221" t="s">
        <v>416</v>
      </c>
      <c r="H52" s="12" t="s">
        <v>355</v>
      </c>
      <c r="I52" s="73" t="s">
        <v>355</v>
      </c>
      <c r="J52" s="172" t="s">
        <v>412</v>
      </c>
      <c r="K52" s="89" t="s">
        <v>84</v>
      </c>
      <c r="L52" s="8"/>
      <c r="M52" s="131">
        <v>4237.2879999999996</v>
      </c>
      <c r="N52" s="131">
        <f t="shared" si="4"/>
        <v>4999.9998399999995</v>
      </c>
      <c r="O52" s="13" t="s">
        <v>428</v>
      </c>
      <c r="P52" s="52" t="s">
        <v>162</v>
      </c>
      <c r="Q52" s="63" t="s">
        <v>70</v>
      </c>
      <c r="R52" s="149">
        <v>43160</v>
      </c>
      <c r="S52" s="109">
        <v>43191</v>
      </c>
      <c r="T52" s="89" t="s">
        <v>146</v>
      </c>
      <c r="U52" s="90" t="s">
        <v>82</v>
      </c>
      <c r="V52" s="94">
        <v>1326193021</v>
      </c>
      <c r="W52" s="92">
        <v>132601001</v>
      </c>
      <c r="X52" s="73" t="str">
        <f>G52</f>
        <v>Оказание услуг по лабораторным исследованиям крови на брюшной тиф, сальмонеллы, шигеллы</v>
      </c>
      <c r="Y52" s="52" t="s">
        <v>67</v>
      </c>
      <c r="Z52" s="95">
        <v>796</v>
      </c>
      <c r="AA52" s="76" t="s">
        <v>60</v>
      </c>
      <c r="AB52" s="37">
        <v>1</v>
      </c>
      <c r="AC52" s="76" t="s">
        <v>71</v>
      </c>
      <c r="AD52" s="52" t="s">
        <v>72</v>
      </c>
      <c r="AE52" s="109">
        <v>43191</v>
      </c>
      <c r="AF52" s="109">
        <v>43221</v>
      </c>
      <c r="AG52" s="151">
        <v>43252</v>
      </c>
      <c r="AH52" s="12" t="s">
        <v>344</v>
      </c>
      <c r="AI52" s="32"/>
      <c r="AJ52" s="32"/>
    </row>
    <row r="53" spans="1:36" s="33" customFormat="1" ht="75.75" customHeight="1">
      <c r="A53" s="39">
        <v>8</v>
      </c>
      <c r="B53" s="70">
        <v>1808</v>
      </c>
      <c r="C53" s="52" t="s">
        <v>162</v>
      </c>
      <c r="D53" s="8"/>
      <c r="E53" s="13" t="s">
        <v>144</v>
      </c>
      <c r="F53" s="12" t="s">
        <v>401</v>
      </c>
      <c r="G53" s="219" t="s">
        <v>354</v>
      </c>
      <c r="H53" s="12" t="s">
        <v>355</v>
      </c>
      <c r="I53" s="73" t="s">
        <v>355</v>
      </c>
      <c r="J53" s="172" t="s">
        <v>412</v>
      </c>
      <c r="K53" s="89" t="s">
        <v>84</v>
      </c>
      <c r="L53" s="8"/>
      <c r="M53" s="131">
        <v>7627.1180000000004</v>
      </c>
      <c r="N53" s="131">
        <f t="shared" si="4"/>
        <v>8999.9992399999992</v>
      </c>
      <c r="O53" s="13" t="s">
        <v>428</v>
      </c>
      <c r="P53" s="52" t="s">
        <v>162</v>
      </c>
      <c r="Q53" s="63" t="s">
        <v>70</v>
      </c>
      <c r="R53" s="149">
        <v>43160</v>
      </c>
      <c r="S53" s="109">
        <v>43191</v>
      </c>
      <c r="T53" s="89" t="s">
        <v>196</v>
      </c>
      <c r="U53" s="90" t="s">
        <v>358</v>
      </c>
      <c r="V53" s="94">
        <v>1313000272</v>
      </c>
      <c r="W53" s="92">
        <v>131301001</v>
      </c>
      <c r="X53" s="73" t="str">
        <f>G53</f>
        <v>Оказание услуг по проведению обязательных медицинских осмотров сотрудников</v>
      </c>
      <c r="Y53" s="52" t="s">
        <v>67</v>
      </c>
      <c r="Z53" s="95">
        <v>796</v>
      </c>
      <c r="AA53" s="76" t="s">
        <v>60</v>
      </c>
      <c r="AB53" s="37">
        <v>1</v>
      </c>
      <c r="AC53" s="76" t="s">
        <v>71</v>
      </c>
      <c r="AD53" s="52" t="s">
        <v>72</v>
      </c>
      <c r="AE53" s="109">
        <v>43191</v>
      </c>
      <c r="AF53" s="109">
        <v>43221</v>
      </c>
      <c r="AG53" s="151">
        <v>43252</v>
      </c>
      <c r="AH53" s="12" t="s">
        <v>344</v>
      </c>
      <c r="AI53" s="32"/>
      <c r="AJ53" s="32"/>
    </row>
    <row r="54" spans="1:36" s="33" customFormat="1" ht="75.75" customHeight="1">
      <c r="A54" s="39">
        <v>8</v>
      </c>
      <c r="B54" s="70">
        <v>1808</v>
      </c>
      <c r="C54" s="52" t="s">
        <v>162</v>
      </c>
      <c r="D54" s="8"/>
      <c r="E54" s="13" t="s">
        <v>144</v>
      </c>
      <c r="F54" s="12" t="s">
        <v>124</v>
      </c>
      <c r="G54" s="234" t="s">
        <v>417</v>
      </c>
      <c r="H54" s="74" t="s">
        <v>355</v>
      </c>
      <c r="I54" s="82" t="s">
        <v>355</v>
      </c>
      <c r="J54" s="172" t="s">
        <v>412</v>
      </c>
      <c r="K54" s="89" t="s">
        <v>84</v>
      </c>
      <c r="L54" s="8"/>
      <c r="M54" s="131">
        <f>1779.66+1779.66</f>
        <v>3559.32</v>
      </c>
      <c r="N54" s="131">
        <f t="shared" si="4"/>
        <v>4199.9975999999997</v>
      </c>
      <c r="O54" s="13" t="s">
        <v>428</v>
      </c>
      <c r="P54" s="52" t="s">
        <v>162</v>
      </c>
      <c r="Q54" s="63" t="s">
        <v>70</v>
      </c>
      <c r="R54" s="149">
        <v>43160</v>
      </c>
      <c r="S54" s="109">
        <v>43191</v>
      </c>
      <c r="T54" s="89" t="s">
        <v>146</v>
      </c>
      <c r="U54" s="89" t="s">
        <v>359</v>
      </c>
      <c r="V54" s="94">
        <v>1326045760</v>
      </c>
      <c r="W54" s="92">
        <v>132601001</v>
      </c>
      <c r="X54" s="73" t="str">
        <f t="shared" ref="X54:X60" si="5">G54</f>
        <v>Оказание услуг по проведению ежегодного осмотра персонала врачом психиатром, наркологом</v>
      </c>
      <c r="Y54" s="52" t="s">
        <v>67</v>
      </c>
      <c r="Z54" s="95">
        <v>796</v>
      </c>
      <c r="AA54" s="76" t="s">
        <v>60</v>
      </c>
      <c r="AB54" s="37">
        <v>1</v>
      </c>
      <c r="AC54" s="76" t="s">
        <v>71</v>
      </c>
      <c r="AD54" s="52" t="s">
        <v>72</v>
      </c>
      <c r="AE54" s="109">
        <v>43191</v>
      </c>
      <c r="AF54" s="109">
        <v>43221</v>
      </c>
      <c r="AG54" s="151">
        <v>43252</v>
      </c>
      <c r="AH54" s="12" t="s">
        <v>344</v>
      </c>
      <c r="AI54" s="32"/>
      <c r="AJ54" s="32"/>
    </row>
    <row r="55" spans="1:36" s="33" customFormat="1" ht="32.25" customHeight="1">
      <c r="A55" s="39"/>
      <c r="B55" s="70"/>
      <c r="C55" s="52"/>
      <c r="D55" s="8"/>
      <c r="E55" s="13"/>
      <c r="F55" s="12"/>
      <c r="G55" s="199"/>
      <c r="H55" s="198"/>
      <c r="I55" s="201"/>
      <c r="J55" s="218"/>
      <c r="K55" s="89"/>
      <c r="L55" s="8"/>
      <c r="M55" s="130">
        <f>SUBTOTAL(9,M33:M54)</f>
        <v>6081436.4359999998</v>
      </c>
      <c r="N55" s="130">
        <f>SUBTOTAL(9,N33:N54)</f>
        <v>7176094.9944799999</v>
      </c>
      <c r="O55" s="13"/>
      <c r="P55" s="52"/>
      <c r="Q55" s="89"/>
      <c r="R55" s="149"/>
      <c r="S55" s="109"/>
      <c r="T55" s="89"/>
      <c r="U55" s="89"/>
      <c r="V55" s="94"/>
      <c r="W55" s="92"/>
      <c r="X55" s="73"/>
      <c r="Y55" s="52"/>
      <c r="Z55" s="95"/>
      <c r="AA55" s="76"/>
      <c r="AB55" s="37"/>
      <c r="AC55" s="76"/>
      <c r="AD55" s="52"/>
      <c r="AE55" s="109"/>
      <c r="AF55" s="109"/>
      <c r="AG55" s="151"/>
      <c r="AH55" s="12"/>
      <c r="AI55" s="32"/>
      <c r="AJ55" s="32"/>
    </row>
    <row r="56" spans="1:36" s="33" customFormat="1" ht="83.25" customHeight="1">
      <c r="A56" s="39">
        <v>8</v>
      </c>
      <c r="B56" s="70">
        <v>1808</v>
      </c>
      <c r="C56" s="52" t="s">
        <v>162</v>
      </c>
      <c r="D56" s="8"/>
      <c r="E56" s="13" t="s">
        <v>151</v>
      </c>
      <c r="F56" s="12" t="s">
        <v>419</v>
      </c>
      <c r="G56" s="230" t="s">
        <v>360</v>
      </c>
      <c r="H56" s="77" t="s">
        <v>223</v>
      </c>
      <c r="I56" s="127" t="s">
        <v>268</v>
      </c>
      <c r="J56" s="172" t="s">
        <v>412</v>
      </c>
      <c r="K56" s="89" t="s">
        <v>84</v>
      </c>
      <c r="L56" s="8"/>
      <c r="M56" s="131">
        <v>84661.016000000003</v>
      </c>
      <c r="N56" s="131">
        <f t="shared" si="4"/>
        <v>99899.998879999999</v>
      </c>
      <c r="O56" s="13" t="s">
        <v>191</v>
      </c>
      <c r="P56" s="52" t="s">
        <v>162</v>
      </c>
      <c r="Q56" s="63" t="s">
        <v>70</v>
      </c>
      <c r="R56" s="149">
        <v>43191</v>
      </c>
      <c r="S56" s="109">
        <v>43221</v>
      </c>
      <c r="T56" s="32"/>
      <c r="U56" s="32"/>
      <c r="V56" s="56"/>
      <c r="W56" s="8"/>
      <c r="X56" s="73" t="str">
        <f t="shared" si="5"/>
        <v>Поставка постельных принадлежностей</v>
      </c>
      <c r="Y56" s="99" t="s">
        <v>68</v>
      </c>
      <c r="Z56" s="95">
        <v>796</v>
      </c>
      <c r="AA56" s="76" t="s">
        <v>60</v>
      </c>
      <c r="AB56" s="37">
        <v>250</v>
      </c>
      <c r="AC56" s="76" t="s">
        <v>71</v>
      </c>
      <c r="AD56" s="52" t="s">
        <v>72</v>
      </c>
      <c r="AE56" s="109">
        <v>43221</v>
      </c>
      <c r="AF56" s="109">
        <v>43222</v>
      </c>
      <c r="AG56" s="151">
        <v>43252</v>
      </c>
      <c r="AH56" s="12" t="s">
        <v>344</v>
      </c>
      <c r="AI56" s="32"/>
      <c r="AJ56" s="32"/>
    </row>
    <row r="57" spans="1:36" s="33" customFormat="1" ht="57.75" customHeight="1">
      <c r="A57" s="39">
        <v>8</v>
      </c>
      <c r="B57" s="70">
        <v>1808</v>
      </c>
      <c r="C57" s="52" t="s">
        <v>162</v>
      </c>
      <c r="D57" s="8"/>
      <c r="E57" s="13" t="s">
        <v>151</v>
      </c>
      <c r="F57" s="14" t="s">
        <v>402</v>
      </c>
      <c r="G57" s="232" t="s">
        <v>361</v>
      </c>
      <c r="H57" s="77" t="s">
        <v>223</v>
      </c>
      <c r="I57" s="127" t="s">
        <v>268</v>
      </c>
      <c r="J57" s="172" t="s">
        <v>412</v>
      </c>
      <c r="K57" s="89" t="s">
        <v>84</v>
      </c>
      <c r="L57" s="8"/>
      <c r="M57" s="131">
        <v>84661.016000000003</v>
      </c>
      <c r="N57" s="131">
        <f t="shared" si="4"/>
        <v>99899.998879999999</v>
      </c>
      <c r="O57" s="13" t="s">
        <v>191</v>
      </c>
      <c r="P57" s="52" t="s">
        <v>162</v>
      </c>
      <c r="Q57" s="63" t="s">
        <v>70</v>
      </c>
      <c r="R57" s="149">
        <v>43191</v>
      </c>
      <c r="S57" s="109">
        <v>43221</v>
      </c>
      <c r="T57" s="32"/>
      <c r="U57" s="32"/>
      <c r="V57" s="56"/>
      <c r="W57" s="8"/>
      <c r="X57" s="73" t="str">
        <f t="shared" si="5"/>
        <v xml:space="preserve">Поставка полотенец </v>
      </c>
      <c r="Y57" s="99" t="s">
        <v>68</v>
      </c>
      <c r="Z57" s="95">
        <v>796</v>
      </c>
      <c r="AA57" s="76" t="s">
        <v>60</v>
      </c>
      <c r="AB57" s="37">
        <v>400</v>
      </c>
      <c r="AC57" s="76" t="s">
        <v>71</v>
      </c>
      <c r="AD57" s="52" t="s">
        <v>72</v>
      </c>
      <c r="AE57" s="109">
        <v>43221</v>
      </c>
      <c r="AF57" s="109">
        <v>43222</v>
      </c>
      <c r="AG57" s="151">
        <v>43252</v>
      </c>
      <c r="AH57" s="12" t="s">
        <v>344</v>
      </c>
      <c r="AI57" s="32"/>
      <c r="AJ57" s="32"/>
    </row>
    <row r="58" spans="1:36" s="33" customFormat="1" ht="57.75" customHeight="1">
      <c r="A58" s="39">
        <v>8</v>
      </c>
      <c r="B58" s="70">
        <v>1808</v>
      </c>
      <c r="C58" s="52" t="s">
        <v>162</v>
      </c>
      <c r="D58" s="8"/>
      <c r="E58" s="13" t="s">
        <v>151</v>
      </c>
      <c r="F58" s="14" t="s">
        <v>125</v>
      </c>
      <c r="G58" s="230" t="s">
        <v>374</v>
      </c>
      <c r="H58" s="77" t="s">
        <v>381</v>
      </c>
      <c r="I58" s="127" t="s">
        <v>382</v>
      </c>
      <c r="J58" s="172" t="s">
        <v>412</v>
      </c>
      <c r="K58" s="89" t="s">
        <v>84</v>
      </c>
      <c r="L58" s="8"/>
      <c r="M58" s="131">
        <v>8474.58</v>
      </c>
      <c r="N58" s="131">
        <f t="shared" si="4"/>
        <v>10000.0044</v>
      </c>
      <c r="O58" s="13" t="s">
        <v>191</v>
      </c>
      <c r="P58" s="52" t="s">
        <v>162</v>
      </c>
      <c r="Q58" s="63" t="s">
        <v>70</v>
      </c>
      <c r="R58" s="149">
        <v>43191</v>
      </c>
      <c r="S58" s="109">
        <v>43221</v>
      </c>
      <c r="T58" s="32"/>
      <c r="U58" s="32"/>
      <c r="V58" s="56"/>
      <c r="W58" s="8"/>
      <c r="X58" s="73" t="str">
        <f>G58</f>
        <v>Поставка ткани плащевой</v>
      </c>
      <c r="Y58" s="99" t="s">
        <v>68</v>
      </c>
      <c r="Z58" s="95" t="s">
        <v>410</v>
      </c>
      <c r="AA58" s="76" t="s">
        <v>199</v>
      </c>
      <c r="AB58" s="37">
        <v>30</v>
      </c>
      <c r="AC58" s="76" t="s">
        <v>71</v>
      </c>
      <c r="AD58" s="52" t="s">
        <v>72</v>
      </c>
      <c r="AE58" s="109">
        <v>43221</v>
      </c>
      <c r="AF58" s="109">
        <v>43222</v>
      </c>
      <c r="AG58" s="151">
        <v>43252</v>
      </c>
      <c r="AH58" s="12" t="s">
        <v>344</v>
      </c>
      <c r="AI58" s="32"/>
      <c r="AJ58" s="32"/>
    </row>
    <row r="59" spans="1:36" s="33" customFormat="1" ht="56.25" customHeight="1">
      <c r="A59" s="39">
        <v>8</v>
      </c>
      <c r="B59" s="70">
        <v>1808</v>
      </c>
      <c r="C59" s="52" t="s">
        <v>162</v>
      </c>
      <c r="D59" s="8"/>
      <c r="E59" s="13" t="s">
        <v>151</v>
      </c>
      <c r="F59" s="14" t="s">
        <v>126</v>
      </c>
      <c r="G59" s="230" t="s">
        <v>383</v>
      </c>
      <c r="H59" s="77" t="s">
        <v>384</v>
      </c>
      <c r="I59" s="127" t="s">
        <v>385</v>
      </c>
      <c r="J59" s="172" t="s">
        <v>412</v>
      </c>
      <c r="K59" s="89" t="s">
        <v>84</v>
      </c>
      <c r="L59" s="8"/>
      <c r="M59" s="131">
        <v>63474.576000000001</v>
      </c>
      <c r="N59" s="131">
        <f t="shared" si="4"/>
        <v>74899.999679999994</v>
      </c>
      <c r="O59" s="13" t="s">
        <v>191</v>
      </c>
      <c r="P59" s="52" t="s">
        <v>162</v>
      </c>
      <c r="Q59" s="63" t="s">
        <v>70</v>
      </c>
      <c r="R59" s="149">
        <v>43191</v>
      </c>
      <c r="S59" s="109">
        <v>43221</v>
      </c>
      <c r="T59" s="32"/>
      <c r="U59" s="32"/>
      <c r="V59" s="56"/>
      <c r="W59" s="8"/>
      <c r="X59" s="73" t="str">
        <f t="shared" si="5"/>
        <v>Поставка компьютерной техники и МФУ</v>
      </c>
      <c r="Y59" s="99" t="s">
        <v>68</v>
      </c>
      <c r="Z59" s="95">
        <v>796</v>
      </c>
      <c r="AA59" s="76" t="s">
        <v>60</v>
      </c>
      <c r="AB59" s="37">
        <v>3</v>
      </c>
      <c r="AC59" s="76" t="s">
        <v>71</v>
      </c>
      <c r="AD59" s="52" t="s">
        <v>72</v>
      </c>
      <c r="AE59" s="109">
        <v>43221</v>
      </c>
      <c r="AF59" s="109">
        <v>43222</v>
      </c>
      <c r="AG59" s="151">
        <v>43252</v>
      </c>
      <c r="AH59" s="12" t="s">
        <v>344</v>
      </c>
      <c r="AI59" s="32"/>
      <c r="AJ59" s="32"/>
    </row>
    <row r="60" spans="1:36" s="33" customFormat="1" ht="84">
      <c r="A60" s="39">
        <v>8</v>
      </c>
      <c r="B60" s="70">
        <v>1808</v>
      </c>
      <c r="C60" s="52" t="s">
        <v>162</v>
      </c>
      <c r="D60" s="8"/>
      <c r="E60" s="13" t="s">
        <v>151</v>
      </c>
      <c r="F60" s="14" t="s">
        <v>127</v>
      </c>
      <c r="G60" s="230" t="s">
        <v>362</v>
      </c>
      <c r="H60" s="77" t="s">
        <v>224</v>
      </c>
      <c r="I60" s="127" t="s">
        <v>270</v>
      </c>
      <c r="J60" s="172" t="s">
        <v>412</v>
      </c>
      <c r="K60" s="89" t="s">
        <v>84</v>
      </c>
      <c r="L60" s="8"/>
      <c r="M60" s="131">
        <v>8474.5759999999991</v>
      </c>
      <c r="N60" s="131">
        <f t="shared" si="4"/>
        <v>9999.999679999999</v>
      </c>
      <c r="O60" s="13" t="s">
        <v>191</v>
      </c>
      <c r="P60" s="52" t="s">
        <v>162</v>
      </c>
      <c r="Q60" s="63" t="s">
        <v>70</v>
      </c>
      <c r="R60" s="150">
        <v>43101</v>
      </c>
      <c r="S60" s="109">
        <v>43132</v>
      </c>
      <c r="T60" s="32"/>
      <c r="U60" s="32"/>
      <c r="V60" s="56"/>
      <c r="W60" s="8"/>
      <c r="X60" s="73" t="str">
        <f t="shared" si="5"/>
        <v>Поставка кресел офисных</v>
      </c>
      <c r="Y60" s="99" t="s">
        <v>68</v>
      </c>
      <c r="Z60" s="95">
        <v>796</v>
      </c>
      <c r="AA60" s="76" t="s">
        <v>60</v>
      </c>
      <c r="AB60" s="37">
        <v>2</v>
      </c>
      <c r="AC60" s="76" t="s">
        <v>414</v>
      </c>
      <c r="AD60" s="52" t="s">
        <v>363</v>
      </c>
      <c r="AE60" s="109">
        <v>43132</v>
      </c>
      <c r="AF60" s="109">
        <v>43133</v>
      </c>
      <c r="AG60" s="151">
        <v>43191</v>
      </c>
      <c r="AH60" s="12" t="s">
        <v>344</v>
      </c>
      <c r="AI60" s="32"/>
      <c r="AJ60" s="32"/>
    </row>
    <row r="61" spans="1:36" s="33" customFormat="1" ht="84">
      <c r="A61" s="39">
        <v>8</v>
      </c>
      <c r="B61" s="70">
        <v>1808</v>
      </c>
      <c r="C61" s="52" t="s">
        <v>162</v>
      </c>
      <c r="D61" s="8"/>
      <c r="E61" s="13" t="s">
        <v>151</v>
      </c>
      <c r="F61" s="14" t="s">
        <v>128</v>
      </c>
      <c r="G61" s="230" t="s">
        <v>174</v>
      </c>
      <c r="H61" s="77" t="s">
        <v>225</v>
      </c>
      <c r="I61" s="127" t="s">
        <v>303</v>
      </c>
      <c r="J61" s="172" t="s">
        <v>412</v>
      </c>
      <c r="K61" s="89" t="s">
        <v>84</v>
      </c>
      <c r="L61" s="8"/>
      <c r="M61" s="131">
        <v>13559.32</v>
      </c>
      <c r="N61" s="131">
        <f t="shared" si="4"/>
        <v>15999.997599999999</v>
      </c>
      <c r="O61" s="13" t="s">
        <v>191</v>
      </c>
      <c r="P61" s="52" t="s">
        <v>162</v>
      </c>
      <c r="Q61" s="63" t="s">
        <v>70</v>
      </c>
      <c r="R61" s="149">
        <v>43191</v>
      </c>
      <c r="S61" s="109">
        <v>43221</v>
      </c>
      <c r="T61" s="32"/>
      <c r="U61" s="32"/>
      <c r="V61" s="56"/>
      <c r="W61" s="8"/>
      <c r="X61" s="72" t="s">
        <v>174</v>
      </c>
      <c r="Y61" s="99" t="s">
        <v>68</v>
      </c>
      <c r="Z61" s="95">
        <v>796</v>
      </c>
      <c r="AA61" s="76" t="s">
        <v>60</v>
      </c>
      <c r="AB61" s="37">
        <v>3</v>
      </c>
      <c r="AC61" s="76" t="s">
        <v>71</v>
      </c>
      <c r="AD61" s="52" t="s">
        <v>72</v>
      </c>
      <c r="AE61" s="109">
        <v>43221</v>
      </c>
      <c r="AF61" s="109">
        <v>43222</v>
      </c>
      <c r="AG61" s="151">
        <v>43252</v>
      </c>
      <c r="AH61" s="12" t="s">
        <v>344</v>
      </c>
      <c r="AI61" s="32"/>
      <c r="AJ61" s="32"/>
    </row>
    <row r="62" spans="1:36" s="33" customFormat="1" ht="84">
      <c r="A62" s="39">
        <v>8</v>
      </c>
      <c r="B62" s="70">
        <v>1808</v>
      </c>
      <c r="C62" s="52" t="s">
        <v>162</v>
      </c>
      <c r="D62" s="8"/>
      <c r="E62" s="13" t="s">
        <v>151</v>
      </c>
      <c r="F62" s="14" t="s">
        <v>403</v>
      </c>
      <c r="G62" s="230" t="s">
        <v>175</v>
      </c>
      <c r="H62" s="77" t="s">
        <v>226</v>
      </c>
      <c r="I62" s="127" t="s">
        <v>271</v>
      </c>
      <c r="J62" s="172" t="s">
        <v>412</v>
      </c>
      <c r="K62" s="89" t="s">
        <v>84</v>
      </c>
      <c r="L62" s="8"/>
      <c r="M62" s="131">
        <v>12542.37</v>
      </c>
      <c r="N62" s="131">
        <f t="shared" si="4"/>
        <v>14799.9966</v>
      </c>
      <c r="O62" s="13" t="s">
        <v>191</v>
      </c>
      <c r="P62" s="52" t="s">
        <v>162</v>
      </c>
      <c r="Q62" s="63" t="s">
        <v>70</v>
      </c>
      <c r="R62" s="149">
        <v>43191</v>
      </c>
      <c r="S62" s="109">
        <v>43221</v>
      </c>
      <c r="T62" s="32"/>
      <c r="U62" s="32"/>
      <c r="V62" s="56"/>
      <c r="W62" s="9"/>
      <c r="X62" s="72" t="s">
        <v>175</v>
      </c>
      <c r="Y62" s="99" t="s">
        <v>68</v>
      </c>
      <c r="Z62" s="95">
        <v>796</v>
      </c>
      <c r="AA62" s="76" t="s">
        <v>60</v>
      </c>
      <c r="AB62" s="37">
        <v>2</v>
      </c>
      <c r="AC62" s="76" t="s">
        <v>71</v>
      </c>
      <c r="AD62" s="52" t="s">
        <v>72</v>
      </c>
      <c r="AE62" s="109">
        <v>43221</v>
      </c>
      <c r="AF62" s="109">
        <v>43222</v>
      </c>
      <c r="AG62" s="151">
        <v>43252</v>
      </c>
      <c r="AH62" s="12" t="s">
        <v>344</v>
      </c>
      <c r="AI62" s="32"/>
      <c r="AJ62" s="32"/>
    </row>
    <row r="63" spans="1:36" s="6" customFormat="1" ht="84">
      <c r="A63" s="128">
        <v>8</v>
      </c>
      <c r="B63" s="66">
        <v>1808</v>
      </c>
      <c r="C63" s="86" t="s">
        <v>162</v>
      </c>
      <c r="D63" s="20"/>
      <c r="E63" s="30" t="s">
        <v>151</v>
      </c>
      <c r="F63" s="204" t="s">
        <v>129</v>
      </c>
      <c r="G63" s="232" t="s">
        <v>180</v>
      </c>
      <c r="H63" s="28" t="s">
        <v>227</v>
      </c>
      <c r="I63" s="127" t="s">
        <v>272</v>
      </c>
      <c r="J63" s="172" t="s">
        <v>412</v>
      </c>
      <c r="K63" s="90" t="s">
        <v>84</v>
      </c>
      <c r="L63" s="20"/>
      <c r="M63" s="137">
        <v>27966.100999999999</v>
      </c>
      <c r="N63" s="137">
        <f t="shared" si="4"/>
        <v>32999.999179999999</v>
      </c>
      <c r="O63" s="30" t="s">
        <v>191</v>
      </c>
      <c r="P63" s="86" t="s">
        <v>162</v>
      </c>
      <c r="Q63" s="90" t="s">
        <v>70</v>
      </c>
      <c r="R63" s="150">
        <v>43160</v>
      </c>
      <c r="S63" s="205">
        <v>43191</v>
      </c>
      <c r="T63" s="58"/>
      <c r="U63" s="58"/>
      <c r="V63" s="206"/>
      <c r="W63" s="23"/>
      <c r="X63" s="106" t="s">
        <v>180</v>
      </c>
      <c r="Y63" s="127" t="s">
        <v>68</v>
      </c>
      <c r="Z63" s="207">
        <v>796</v>
      </c>
      <c r="AA63" s="75" t="s">
        <v>60</v>
      </c>
      <c r="AB63" s="69">
        <v>10</v>
      </c>
      <c r="AC63" s="75" t="s">
        <v>71</v>
      </c>
      <c r="AD63" s="86" t="s">
        <v>72</v>
      </c>
      <c r="AE63" s="205">
        <v>43191</v>
      </c>
      <c r="AF63" s="205">
        <v>43192</v>
      </c>
      <c r="AG63" s="208">
        <v>43221</v>
      </c>
      <c r="AH63" s="57" t="s">
        <v>344</v>
      </c>
      <c r="AI63" s="58"/>
      <c r="AJ63" s="58"/>
    </row>
    <row r="64" spans="1:36" s="33" customFormat="1" ht="84">
      <c r="A64" s="39">
        <v>8</v>
      </c>
      <c r="B64" s="70">
        <v>1808</v>
      </c>
      <c r="C64" s="52" t="s">
        <v>162</v>
      </c>
      <c r="D64" s="8"/>
      <c r="E64" s="13" t="s">
        <v>151</v>
      </c>
      <c r="F64" s="14" t="s">
        <v>130</v>
      </c>
      <c r="G64" s="230" t="s">
        <v>364</v>
      </c>
      <c r="H64" s="77" t="s">
        <v>229</v>
      </c>
      <c r="I64" s="127" t="s">
        <v>273</v>
      </c>
      <c r="J64" s="172" t="s">
        <v>412</v>
      </c>
      <c r="K64" s="89" t="s">
        <v>84</v>
      </c>
      <c r="L64" s="8"/>
      <c r="M64" s="131">
        <v>29661.016</v>
      </c>
      <c r="N64" s="131">
        <f t="shared" si="4"/>
        <v>34999.998879999999</v>
      </c>
      <c r="O64" s="13" t="s">
        <v>191</v>
      </c>
      <c r="P64" s="52" t="s">
        <v>162</v>
      </c>
      <c r="Q64" s="63" t="s">
        <v>70</v>
      </c>
      <c r="R64" s="149">
        <v>43191</v>
      </c>
      <c r="S64" s="109">
        <v>43221</v>
      </c>
      <c r="T64" s="47"/>
      <c r="U64" s="47"/>
      <c r="V64" s="56"/>
      <c r="W64" s="10"/>
      <c r="X64" s="106" t="str">
        <f>G64</f>
        <v>Поставка газонокосилки</v>
      </c>
      <c r="Y64" s="99" t="s">
        <v>68</v>
      </c>
      <c r="Z64" s="95">
        <v>796</v>
      </c>
      <c r="AA64" s="76" t="s">
        <v>60</v>
      </c>
      <c r="AB64" s="37">
        <v>1</v>
      </c>
      <c r="AC64" s="76" t="s">
        <v>71</v>
      </c>
      <c r="AD64" s="52" t="s">
        <v>72</v>
      </c>
      <c r="AE64" s="109">
        <v>43221</v>
      </c>
      <c r="AF64" s="109">
        <v>43222</v>
      </c>
      <c r="AG64" s="151">
        <v>43252</v>
      </c>
      <c r="AH64" s="12" t="s">
        <v>344</v>
      </c>
      <c r="AI64" s="32"/>
      <c r="AJ64" s="32"/>
    </row>
    <row r="65" spans="1:36" s="33" customFormat="1" ht="84">
      <c r="A65" s="39">
        <v>8</v>
      </c>
      <c r="B65" s="70">
        <v>1808</v>
      </c>
      <c r="C65" s="52" t="s">
        <v>162</v>
      </c>
      <c r="D65" s="8"/>
      <c r="E65" s="13" t="s">
        <v>151</v>
      </c>
      <c r="F65" s="14" t="s">
        <v>131</v>
      </c>
      <c r="G65" s="230" t="s">
        <v>143</v>
      </c>
      <c r="H65" s="77" t="s">
        <v>230</v>
      </c>
      <c r="I65" s="127" t="s">
        <v>274</v>
      </c>
      <c r="J65" s="172" t="s">
        <v>412</v>
      </c>
      <c r="K65" s="89" t="s">
        <v>84</v>
      </c>
      <c r="L65" s="8"/>
      <c r="M65" s="131">
        <v>8474.5759999999991</v>
      </c>
      <c r="N65" s="131">
        <f t="shared" si="4"/>
        <v>9999.999679999999</v>
      </c>
      <c r="O65" s="13" t="s">
        <v>191</v>
      </c>
      <c r="P65" s="52" t="s">
        <v>162</v>
      </c>
      <c r="Q65" s="63" t="s">
        <v>70</v>
      </c>
      <c r="R65" s="149">
        <v>43191</v>
      </c>
      <c r="S65" s="109">
        <v>43221</v>
      </c>
      <c r="T65" s="47"/>
      <c r="U65" s="47"/>
      <c r="V65" s="56"/>
      <c r="W65" s="10"/>
      <c r="X65" s="72" t="s">
        <v>143</v>
      </c>
      <c r="Y65" s="99" t="s">
        <v>68</v>
      </c>
      <c r="Z65" s="95">
        <v>796</v>
      </c>
      <c r="AA65" s="76" t="s">
        <v>60</v>
      </c>
      <c r="AB65" s="69">
        <v>30</v>
      </c>
      <c r="AC65" s="76" t="s">
        <v>71</v>
      </c>
      <c r="AD65" s="52" t="s">
        <v>72</v>
      </c>
      <c r="AE65" s="109">
        <v>43221</v>
      </c>
      <c r="AF65" s="109">
        <v>43222</v>
      </c>
      <c r="AG65" s="151">
        <v>43252</v>
      </c>
      <c r="AH65" s="12" t="s">
        <v>344</v>
      </c>
      <c r="AI65" s="32"/>
      <c r="AJ65" s="32"/>
    </row>
    <row r="66" spans="1:36" s="33" customFormat="1" ht="49.5" customHeight="1">
      <c r="A66" s="39">
        <v>8</v>
      </c>
      <c r="B66" s="70">
        <v>1808</v>
      </c>
      <c r="C66" s="52" t="s">
        <v>162</v>
      </c>
      <c r="D66" s="8"/>
      <c r="E66" s="13" t="s">
        <v>151</v>
      </c>
      <c r="F66" s="14" t="s">
        <v>404</v>
      </c>
      <c r="G66" s="230" t="s">
        <v>375</v>
      </c>
      <c r="H66" s="200" t="s">
        <v>378</v>
      </c>
      <c r="I66" s="201" t="s">
        <v>378</v>
      </c>
      <c r="J66" s="172" t="s">
        <v>412</v>
      </c>
      <c r="K66" s="89" t="s">
        <v>84</v>
      </c>
      <c r="L66" s="8"/>
      <c r="M66" s="131">
        <v>2457.627</v>
      </c>
      <c r="N66" s="131">
        <f t="shared" si="4"/>
        <v>2899.9998599999999</v>
      </c>
      <c r="O66" s="13" t="s">
        <v>191</v>
      </c>
      <c r="P66" s="52" t="s">
        <v>162</v>
      </c>
      <c r="Q66" s="63" t="s">
        <v>70</v>
      </c>
      <c r="R66" s="149">
        <v>43191</v>
      </c>
      <c r="S66" s="109">
        <v>43221</v>
      </c>
      <c r="T66" s="47"/>
      <c r="U66" s="47"/>
      <c r="V66" s="56"/>
      <c r="W66" s="10"/>
      <c r="X66" s="72" t="str">
        <f>G66</f>
        <v>Поставка расходных материалов для орг.техники</v>
      </c>
      <c r="Y66" s="99" t="s">
        <v>68</v>
      </c>
      <c r="Z66" s="95">
        <v>796</v>
      </c>
      <c r="AA66" s="76" t="s">
        <v>60</v>
      </c>
      <c r="AB66" s="69">
        <v>2</v>
      </c>
      <c r="AC66" s="76" t="s">
        <v>71</v>
      </c>
      <c r="AD66" s="52" t="s">
        <v>72</v>
      </c>
      <c r="AE66" s="109">
        <v>43221</v>
      </c>
      <c r="AF66" s="109">
        <v>43222</v>
      </c>
      <c r="AG66" s="151">
        <v>43313</v>
      </c>
      <c r="AH66" s="12" t="s">
        <v>344</v>
      </c>
      <c r="AI66" s="32"/>
      <c r="AJ66" s="32"/>
    </row>
    <row r="67" spans="1:36" s="33" customFormat="1" ht="49.5" customHeight="1">
      <c r="A67" s="39">
        <v>8</v>
      </c>
      <c r="B67" s="70">
        <v>1808</v>
      </c>
      <c r="C67" s="52" t="s">
        <v>162</v>
      </c>
      <c r="D67" s="8"/>
      <c r="E67" s="13" t="s">
        <v>151</v>
      </c>
      <c r="F67" s="14" t="s">
        <v>132</v>
      </c>
      <c r="G67" s="230" t="s">
        <v>373</v>
      </c>
      <c r="H67" s="77" t="s">
        <v>386</v>
      </c>
      <c r="I67" s="127" t="s">
        <v>387</v>
      </c>
      <c r="J67" s="172" t="s">
        <v>412</v>
      </c>
      <c r="K67" s="89" t="s">
        <v>84</v>
      </c>
      <c r="L67" s="8"/>
      <c r="M67" s="131">
        <v>11016.949000000001</v>
      </c>
      <c r="N67" s="131">
        <f t="shared" si="4"/>
        <v>12999.999819999999</v>
      </c>
      <c r="O67" s="13" t="s">
        <v>191</v>
      </c>
      <c r="P67" s="52" t="s">
        <v>162</v>
      </c>
      <c r="Q67" s="63" t="s">
        <v>70</v>
      </c>
      <c r="R67" s="149">
        <v>43191</v>
      </c>
      <c r="S67" s="109">
        <v>43221</v>
      </c>
      <c r="T67" s="47"/>
      <c r="U67" s="47"/>
      <c r="V67" s="56"/>
      <c r="W67" s="10"/>
      <c r="X67" s="72" t="str">
        <f>G67</f>
        <v>Поставка стекла оконного</v>
      </c>
      <c r="Y67" s="99" t="s">
        <v>68</v>
      </c>
      <c r="Z67" s="95">
        <v>796</v>
      </c>
      <c r="AA67" s="76" t="s">
        <v>60</v>
      </c>
      <c r="AB67" s="69">
        <v>15</v>
      </c>
      <c r="AC67" s="76" t="s">
        <v>71</v>
      </c>
      <c r="AD67" s="52" t="s">
        <v>72</v>
      </c>
      <c r="AE67" s="109">
        <v>43221</v>
      </c>
      <c r="AF67" s="109">
        <v>43222</v>
      </c>
      <c r="AG67" s="151">
        <v>43252</v>
      </c>
      <c r="AH67" s="12" t="s">
        <v>344</v>
      </c>
      <c r="AI67" s="32"/>
      <c r="AJ67" s="32"/>
    </row>
    <row r="68" spans="1:36" s="33" customFormat="1" ht="84">
      <c r="A68" s="39">
        <v>8</v>
      </c>
      <c r="B68" s="70">
        <v>1808</v>
      </c>
      <c r="C68" s="52" t="s">
        <v>162</v>
      </c>
      <c r="D68" s="8"/>
      <c r="E68" s="13" t="s">
        <v>151</v>
      </c>
      <c r="F68" s="14" t="s">
        <v>405</v>
      </c>
      <c r="G68" s="230" t="s">
        <v>316</v>
      </c>
      <c r="H68" s="77" t="s">
        <v>231</v>
      </c>
      <c r="I68" s="127" t="s">
        <v>275</v>
      </c>
      <c r="J68" s="172" t="s">
        <v>412</v>
      </c>
      <c r="K68" s="89" t="s">
        <v>84</v>
      </c>
      <c r="L68" s="8"/>
      <c r="M68" s="131">
        <v>11864.406000000001</v>
      </c>
      <c r="N68" s="131">
        <f t="shared" si="4"/>
        <v>13999.99908</v>
      </c>
      <c r="O68" s="13" t="s">
        <v>191</v>
      </c>
      <c r="P68" s="52" t="s">
        <v>162</v>
      </c>
      <c r="Q68" s="63" t="s">
        <v>70</v>
      </c>
      <c r="R68" s="149">
        <v>43191</v>
      </c>
      <c r="S68" s="109">
        <v>43221</v>
      </c>
      <c r="T68" s="47"/>
      <c r="U68" s="47"/>
      <c r="V68" s="56"/>
      <c r="W68" s="10"/>
      <c r="X68" s="106" t="s">
        <v>316</v>
      </c>
      <c r="Y68" s="99" t="s">
        <v>68</v>
      </c>
      <c r="Z68" s="95">
        <v>796</v>
      </c>
      <c r="AA68" s="76" t="s">
        <v>60</v>
      </c>
      <c r="AB68" s="69">
        <v>5</v>
      </c>
      <c r="AC68" s="76" t="s">
        <v>71</v>
      </c>
      <c r="AD68" s="52" t="s">
        <v>72</v>
      </c>
      <c r="AE68" s="109">
        <v>43221</v>
      </c>
      <c r="AF68" s="109">
        <v>43222</v>
      </c>
      <c r="AG68" s="151">
        <v>43252</v>
      </c>
      <c r="AH68" s="12" t="s">
        <v>344</v>
      </c>
      <c r="AI68" s="32"/>
      <c r="AJ68" s="32"/>
    </row>
    <row r="69" spans="1:36" s="33" customFormat="1" ht="84">
      <c r="A69" s="39">
        <v>8</v>
      </c>
      <c r="B69" s="70">
        <v>1808</v>
      </c>
      <c r="C69" s="52" t="s">
        <v>162</v>
      </c>
      <c r="D69" s="8"/>
      <c r="E69" s="13" t="s">
        <v>151</v>
      </c>
      <c r="F69" s="14" t="s">
        <v>133</v>
      </c>
      <c r="G69" s="230" t="s">
        <v>300</v>
      </c>
      <c r="H69" s="77" t="s">
        <v>228</v>
      </c>
      <c r="I69" s="127" t="s">
        <v>276</v>
      </c>
      <c r="J69" s="172" t="s">
        <v>412</v>
      </c>
      <c r="K69" s="89" t="s">
        <v>84</v>
      </c>
      <c r="L69" s="8"/>
      <c r="M69" s="131">
        <v>21186.44</v>
      </c>
      <c r="N69" s="131">
        <f t="shared" si="4"/>
        <v>24999.999199999998</v>
      </c>
      <c r="O69" s="13" t="s">
        <v>191</v>
      </c>
      <c r="P69" s="52" t="s">
        <v>162</v>
      </c>
      <c r="Q69" s="63" t="s">
        <v>70</v>
      </c>
      <c r="R69" s="149">
        <v>43191</v>
      </c>
      <c r="S69" s="109">
        <v>43221</v>
      </c>
      <c r="T69" s="32"/>
      <c r="U69" s="32"/>
      <c r="V69" s="56"/>
      <c r="W69" s="9"/>
      <c r="X69" s="106" t="s">
        <v>300</v>
      </c>
      <c r="Y69" s="99" t="s">
        <v>68</v>
      </c>
      <c r="Z69" s="95"/>
      <c r="AA69" s="76"/>
      <c r="AB69" s="37">
        <v>0</v>
      </c>
      <c r="AC69" s="76" t="s">
        <v>71</v>
      </c>
      <c r="AD69" s="52" t="s">
        <v>72</v>
      </c>
      <c r="AE69" s="109">
        <v>43221</v>
      </c>
      <c r="AF69" s="109">
        <v>43222</v>
      </c>
      <c r="AG69" s="151">
        <v>43252</v>
      </c>
      <c r="AH69" s="12" t="s">
        <v>344</v>
      </c>
      <c r="AI69" s="32"/>
      <c r="AJ69" s="32"/>
    </row>
    <row r="70" spans="1:36" s="33" customFormat="1" ht="84">
      <c r="A70" s="39">
        <v>8</v>
      </c>
      <c r="B70" s="70">
        <v>1808</v>
      </c>
      <c r="C70" s="52" t="s">
        <v>162</v>
      </c>
      <c r="D70" s="8"/>
      <c r="E70" s="13" t="s">
        <v>151</v>
      </c>
      <c r="F70" s="14" t="s">
        <v>134</v>
      </c>
      <c r="G70" s="230" t="s">
        <v>106</v>
      </c>
      <c r="H70" s="77" t="s">
        <v>232</v>
      </c>
      <c r="I70" s="127" t="s">
        <v>277</v>
      </c>
      <c r="J70" s="172" t="s">
        <v>412</v>
      </c>
      <c r="K70" s="89" t="s">
        <v>84</v>
      </c>
      <c r="L70" s="8"/>
      <c r="M70" s="131">
        <v>30508.472000000002</v>
      </c>
      <c r="N70" s="131">
        <f t="shared" si="4"/>
        <v>35999.996959999997</v>
      </c>
      <c r="O70" s="13" t="s">
        <v>191</v>
      </c>
      <c r="P70" s="52" t="s">
        <v>162</v>
      </c>
      <c r="Q70" s="63" t="s">
        <v>70</v>
      </c>
      <c r="R70" s="149">
        <v>43191</v>
      </c>
      <c r="S70" s="109">
        <v>43221</v>
      </c>
      <c r="T70" s="32"/>
      <c r="U70" s="32"/>
      <c r="V70" s="56"/>
      <c r="W70" s="9"/>
      <c r="X70" s="72" t="s">
        <v>106</v>
      </c>
      <c r="Y70" s="99" t="s">
        <v>68</v>
      </c>
      <c r="Z70" s="95">
        <v>113</v>
      </c>
      <c r="AA70" s="76" t="s">
        <v>157</v>
      </c>
      <c r="AB70" s="37">
        <v>30</v>
      </c>
      <c r="AC70" s="76" t="s">
        <v>71</v>
      </c>
      <c r="AD70" s="52" t="s">
        <v>72</v>
      </c>
      <c r="AE70" s="109">
        <v>43221</v>
      </c>
      <c r="AF70" s="109">
        <v>43222</v>
      </c>
      <c r="AG70" s="151">
        <v>43252</v>
      </c>
      <c r="AH70" s="12" t="s">
        <v>344</v>
      </c>
      <c r="AI70" s="32"/>
      <c r="AJ70" s="32"/>
    </row>
    <row r="71" spans="1:36" s="33" customFormat="1" ht="84">
      <c r="A71" s="39">
        <v>8</v>
      </c>
      <c r="B71" s="70">
        <v>1808</v>
      </c>
      <c r="C71" s="52" t="s">
        <v>162</v>
      </c>
      <c r="D71" s="8"/>
      <c r="E71" s="13" t="s">
        <v>151</v>
      </c>
      <c r="F71" s="14" t="s">
        <v>420</v>
      </c>
      <c r="G71" s="221" t="s">
        <v>418</v>
      </c>
      <c r="H71" s="77" t="s">
        <v>233</v>
      </c>
      <c r="I71" s="127" t="s">
        <v>278</v>
      </c>
      <c r="J71" s="172" t="s">
        <v>412</v>
      </c>
      <c r="K71" s="89" t="s">
        <v>84</v>
      </c>
      <c r="L71" s="8"/>
      <c r="M71" s="131">
        <f>25423.728+33898.31</f>
        <v>59322.038</v>
      </c>
      <c r="N71" s="131">
        <f t="shared" si="4"/>
        <v>70000.004839999994</v>
      </c>
      <c r="O71" s="13" t="s">
        <v>191</v>
      </c>
      <c r="P71" s="52" t="s">
        <v>162</v>
      </c>
      <c r="Q71" s="63" t="s">
        <v>70</v>
      </c>
      <c r="R71" s="149">
        <v>43160</v>
      </c>
      <c r="S71" s="109">
        <v>43191</v>
      </c>
      <c r="T71" s="32"/>
      <c r="U71" s="32"/>
      <c r="V71" s="56"/>
      <c r="W71" s="9"/>
      <c r="X71" s="73" t="str">
        <f>G71</f>
        <v xml:space="preserve">Поставка светотехнической продукции </v>
      </c>
      <c r="Y71" s="99" t="s">
        <v>68</v>
      </c>
      <c r="Z71" s="43">
        <v>796</v>
      </c>
      <c r="AA71" s="76" t="s">
        <v>60</v>
      </c>
      <c r="AB71" s="37">
        <v>300</v>
      </c>
      <c r="AC71" s="76" t="s">
        <v>71</v>
      </c>
      <c r="AD71" s="52" t="s">
        <v>72</v>
      </c>
      <c r="AE71" s="109">
        <v>43191</v>
      </c>
      <c r="AF71" s="109">
        <v>43192</v>
      </c>
      <c r="AG71" s="151">
        <v>43221</v>
      </c>
      <c r="AH71" s="12" t="s">
        <v>344</v>
      </c>
      <c r="AI71" s="32"/>
      <c r="AJ71" s="32"/>
    </row>
    <row r="72" spans="1:36" s="33" customFormat="1" ht="84">
      <c r="A72" s="39">
        <v>8</v>
      </c>
      <c r="B72" s="70">
        <v>1808</v>
      </c>
      <c r="C72" s="52" t="s">
        <v>162</v>
      </c>
      <c r="D72" s="8"/>
      <c r="E72" s="13" t="s">
        <v>151</v>
      </c>
      <c r="F72" s="14" t="s">
        <v>406</v>
      </c>
      <c r="G72" s="230" t="s">
        <v>304</v>
      </c>
      <c r="H72" s="77" t="s">
        <v>230</v>
      </c>
      <c r="I72" s="127" t="s">
        <v>279</v>
      </c>
      <c r="J72" s="172" t="s">
        <v>412</v>
      </c>
      <c r="K72" s="89" t="s">
        <v>84</v>
      </c>
      <c r="L72" s="8"/>
      <c r="M72" s="131">
        <v>4237.2879999999996</v>
      </c>
      <c r="N72" s="137">
        <f t="shared" si="4"/>
        <v>4999.9998399999995</v>
      </c>
      <c r="O72" s="30" t="s">
        <v>191</v>
      </c>
      <c r="P72" s="52" t="s">
        <v>162</v>
      </c>
      <c r="Q72" s="63" t="s">
        <v>70</v>
      </c>
      <c r="R72" s="149">
        <v>43191</v>
      </c>
      <c r="S72" s="109">
        <v>43221</v>
      </c>
      <c r="T72" s="32"/>
      <c r="U72" s="32"/>
      <c r="V72" s="56"/>
      <c r="W72" s="9"/>
      <c r="X72" s="106" t="s">
        <v>304</v>
      </c>
      <c r="Y72" s="99" t="s">
        <v>68</v>
      </c>
      <c r="Z72" s="43">
        <v>796</v>
      </c>
      <c r="AA72" s="76" t="s">
        <v>60</v>
      </c>
      <c r="AB72" s="37">
        <v>55</v>
      </c>
      <c r="AC72" s="76" t="s">
        <v>71</v>
      </c>
      <c r="AD72" s="52" t="s">
        <v>72</v>
      </c>
      <c r="AE72" s="109">
        <v>43221</v>
      </c>
      <c r="AF72" s="109">
        <v>43222</v>
      </c>
      <c r="AG72" s="151">
        <v>43252</v>
      </c>
      <c r="AH72" s="12" t="s">
        <v>344</v>
      </c>
      <c r="AI72" s="32"/>
      <c r="AJ72" s="32"/>
    </row>
    <row r="73" spans="1:36" s="33" customFormat="1" ht="84">
      <c r="A73" s="39">
        <v>8</v>
      </c>
      <c r="B73" s="70">
        <v>1808</v>
      </c>
      <c r="C73" s="52" t="s">
        <v>162</v>
      </c>
      <c r="D73" s="8"/>
      <c r="E73" s="13" t="s">
        <v>151</v>
      </c>
      <c r="F73" s="88" t="s">
        <v>135</v>
      </c>
      <c r="G73" s="233" t="s">
        <v>107</v>
      </c>
      <c r="H73" s="74" t="s">
        <v>234</v>
      </c>
      <c r="I73" s="127" t="s">
        <v>280</v>
      </c>
      <c r="J73" s="172" t="s">
        <v>412</v>
      </c>
      <c r="K73" s="89" t="s">
        <v>84</v>
      </c>
      <c r="L73" s="8"/>
      <c r="M73" s="131">
        <v>24576.27</v>
      </c>
      <c r="N73" s="131">
        <f t="shared" si="4"/>
        <v>28999.998599999999</v>
      </c>
      <c r="O73" s="13" t="s">
        <v>191</v>
      </c>
      <c r="P73" s="52" t="s">
        <v>162</v>
      </c>
      <c r="Q73" s="63" t="s">
        <v>70</v>
      </c>
      <c r="R73" s="149">
        <v>43191</v>
      </c>
      <c r="S73" s="109">
        <v>43221</v>
      </c>
      <c r="T73" s="32"/>
      <c r="U73" s="32"/>
      <c r="V73" s="56"/>
      <c r="W73" s="9"/>
      <c r="X73" s="70" t="s">
        <v>107</v>
      </c>
      <c r="Y73" s="99" t="s">
        <v>68</v>
      </c>
      <c r="Z73" s="43"/>
      <c r="AA73" s="76"/>
      <c r="AB73" s="69">
        <v>0</v>
      </c>
      <c r="AC73" s="76" t="s">
        <v>71</v>
      </c>
      <c r="AD73" s="52" t="s">
        <v>72</v>
      </c>
      <c r="AE73" s="109">
        <v>43221</v>
      </c>
      <c r="AF73" s="109">
        <v>43222</v>
      </c>
      <c r="AG73" s="151">
        <v>43252</v>
      </c>
      <c r="AH73" s="12" t="s">
        <v>344</v>
      </c>
      <c r="AI73" s="32"/>
      <c r="AJ73" s="32"/>
    </row>
    <row r="74" spans="1:36" s="33" customFormat="1" ht="84">
      <c r="A74" s="39">
        <v>8</v>
      </c>
      <c r="B74" s="70">
        <v>1808</v>
      </c>
      <c r="C74" s="52" t="s">
        <v>162</v>
      </c>
      <c r="D74" s="8"/>
      <c r="E74" s="13" t="s">
        <v>151</v>
      </c>
      <c r="F74" s="14" t="s">
        <v>136</v>
      </c>
      <c r="G74" s="230" t="s">
        <v>108</v>
      </c>
      <c r="H74" s="77" t="s">
        <v>235</v>
      </c>
      <c r="I74" s="127" t="s">
        <v>281</v>
      </c>
      <c r="J74" s="172" t="s">
        <v>412</v>
      </c>
      <c r="K74" s="89" t="s">
        <v>84</v>
      </c>
      <c r="L74" s="8"/>
      <c r="M74" s="131">
        <v>12711.861999999999</v>
      </c>
      <c r="N74" s="131">
        <f t="shared" si="4"/>
        <v>14999.997159999999</v>
      </c>
      <c r="O74" s="13" t="s">
        <v>191</v>
      </c>
      <c r="P74" s="52" t="s">
        <v>162</v>
      </c>
      <c r="Q74" s="63" t="s">
        <v>70</v>
      </c>
      <c r="R74" s="149">
        <v>43191</v>
      </c>
      <c r="S74" s="109">
        <v>43221</v>
      </c>
      <c r="T74" s="32"/>
      <c r="U74" s="32"/>
      <c r="V74" s="56"/>
      <c r="W74" s="9"/>
      <c r="X74" s="72" t="s">
        <v>108</v>
      </c>
      <c r="Y74" s="99" t="s">
        <v>68</v>
      </c>
      <c r="Z74" s="43">
        <v>839</v>
      </c>
      <c r="AA74" s="76" t="s">
        <v>156</v>
      </c>
      <c r="AB74" s="69">
        <v>4</v>
      </c>
      <c r="AC74" s="76" t="s">
        <v>71</v>
      </c>
      <c r="AD74" s="52" t="s">
        <v>72</v>
      </c>
      <c r="AE74" s="109">
        <v>43221</v>
      </c>
      <c r="AF74" s="109">
        <v>43222</v>
      </c>
      <c r="AG74" s="151">
        <v>43252</v>
      </c>
      <c r="AH74" s="12" t="s">
        <v>344</v>
      </c>
      <c r="AI74" s="32"/>
      <c r="AJ74" s="32"/>
    </row>
    <row r="75" spans="1:36" s="33" customFormat="1" ht="84">
      <c r="A75" s="39">
        <v>8</v>
      </c>
      <c r="B75" s="70">
        <v>1808</v>
      </c>
      <c r="C75" s="52" t="s">
        <v>162</v>
      </c>
      <c r="D75" s="8"/>
      <c r="E75" s="13" t="s">
        <v>151</v>
      </c>
      <c r="F75" s="14" t="s">
        <v>137</v>
      </c>
      <c r="G75" s="230" t="s">
        <v>109</v>
      </c>
      <c r="H75" s="77" t="s">
        <v>236</v>
      </c>
      <c r="I75" s="127" t="s">
        <v>282</v>
      </c>
      <c r="J75" s="172" t="s">
        <v>412</v>
      </c>
      <c r="K75" s="89" t="s">
        <v>84</v>
      </c>
      <c r="L75" s="8"/>
      <c r="M75" s="131">
        <v>50847.457000000002</v>
      </c>
      <c r="N75" s="131">
        <f t="shared" si="4"/>
        <v>59999.999259999997</v>
      </c>
      <c r="O75" s="13" t="s">
        <v>191</v>
      </c>
      <c r="P75" s="52" t="s">
        <v>162</v>
      </c>
      <c r="Q75" s="63" t="s">
        <v>70</v>
      </c>
      <c r="R75" s="149">
        <v>43191</v>
      </c>
      <c r="S75" s="109">
        <v>43221</v>
      </c>
      <c r="T75" s="55"/>
      <c r="U75" s="55"/>
      <c r="V75" s="56"/>
      <c r="W75" s="9"/>
      <c r="X75" s="72" t="s">
        <v>109</v>
      </c>
      <c r="Y75" s="99" t="s">
        <v>68</v>
      </c>
      <c r="Z75" s="77">
        <v>796</v>
      </c>
      <c r="AA75" s="76" t="s">
        <v>60</v>
      </c>
      <c r="AB75" s="140" t="s">
        <v>307</v>
      </c>
      <c r="AC75" s="76" t="s">
        <v>71</v>
      </c>
      <c r="AD75" s="52" t="s">
        <v>72</v>
      </c>
      <c r="AE75" s="109">
        <v>43221</v>
      </c>
      <c r="AF75" s="109">
        <v>43222</v>
      </c>
      <c r="AG75" s="151">
        <v>43313</v>
      </c>
      <c r="AH75" s="12" t="s">
        <v>344</v>
      </c>
      <c r="AI75" s="32"/>
      <c r="AJ75" s="32"/>
    </row>
    <row r="76" spans="1:36" s="33" customFormat="1" ht="84">
      <c r="A76" s="39">
        <v>8</v>
      </c>
      <c r="B76" s="70">
        <v>1808</v>
      </c>
      <c r="C76" s="52" t="s">
        <v>162</v>
      </c>
      <c r="D76" s="8"/>
      <c r="E76" s="13" t="s">
        <v>151</v>
      </c>
      <c r="F76" s="14" t="s">
        <v>138</v>
      </c>
      <c r="G76" s="230" t="s">
        <v>110</v>
      </c>
      <c r="H76" s="77" t="s">
        <v>237</v>
      </c>
      <c r="I76" s="127" t="s">
        <v>283</v>
      </c>
      <c r="J76" s="172" t="s">
        <v>412</v>
      </c>
      <c r="K76" s="89" t="s">
        <v>84</v>
      </c>
      <c r="L76" s="8"/>
      <c r="M76" s="131">
        <v>57542.37</v>
      </c>
      <c r="N76" s="131">
        <f t="shared" si="4"/>
        <v>67899.996599999999</v>
      </c>
      <c r="O76" s="13" t="s">
        <v>191</v>
      </c>
      <c r="P76" s="52" t="s">
        <v>162</v>
      </c>
      <c r="Q76" s="63" t="s">
        <v>70</v>
      </c>
      <c r="R76" s="149">
        <v>43191</v>
      </c>
      <c r="S76" s="109">
        <v>43221</v>
      </c>
      <c r="T76" s="55"/>
      <c r="U76" s="55"/>
      <c r="V76" s="56"/>
      <c r="W76" s="9"/>
      <c r="X76" s="72" t="s">
        <v>110</v>
      </c>
      <c r="Y76" s="99" t="s">
        <v>68</v>
      </c>
      <c r="Z76" s="77"/>
      <c r="AA76" s="76"/>
      <c r="AB76" s="140" t="s">
        <v>322</v>
      </c>
      <c r="AC76" s="76" t="s">
        <v>71</v>
      </c>
      <c r="AD76" s="52" t="s">
        <v>72</v>
      </c>
      <c r="AE76" s="109">
        <v>43221</v>
      </c>
      <c r="AF76" s="109">
        <v>43222</v>
      </c>
      <c r="AG76" s="151">
        <v>43313</v>
      </c>
      <c r="AH76" s="12" t="s">
        <v>344</v>
      </c>
      <c r="AI76" s="32"/>
      <c r="AJ76" s="32"/>
    </row>
    <row r="77" spans="1:36" s="33" customFormat="1" ht="84">
      <c r="A77" s="39">
        <v>8</v>
      </c>
      <c r="B77" s="70">
        <v>1808</v>
      </c>
      <c r="C77" s="52" t="s">
        <v>162</v>
      </c>
      <c r="D77" s="8"/>
      <c r="E77" s="13" t="s">
        <v>151</v>
      </c>
      <c r="F77" s="14" t="s">
        <v>139</v>
      </c>
      <c r="G77" s="232" t="s">
        <v>371</v>
      </c>
      <c r="H77" s="77" t="s">
        <v>388</v>
      </c>
      <c r="I77" s="127" t="s">
        <v>389</v>
      </c>
      <c r="J77" s="172" t="s">
        <v>412</v>
      </c>
      <c r="K77" s="89" t="s">
        <v>84</v>
      </c>
      <c r="L77" s="8"/>
      <c r="M77" s="131">
        <v>25423.727999999999</v>
      </c>
      <c r="N77" s="131">
        <f t="shared" si="4"/>
        <v>29999.999039999999</v>
      </c>
      <c r="O77" s="13" t="s">
        <v>191</v>
      </c>
      <c r="P77" s="52" t="s">
        <v>162</v>
      </c>
      <c r="Q77" s="63" t="s">
        <v>70</v>
      </c>
      <c r="R77" s="149">
        <v>43191</v>
      </c>
      <c r="S77" s="109">
        <v>43221</v>
      </c>
      <c r="T77" s="55"/>
      <c r="U77" s="55"/>
      <c r="V77" s="56"/>
      <c r="W77" s="9"/>
      <c r="X77" s="72" t="str">
        <f>G77</f>
        <v>Поставка порогов металлических</v>
      </c>
      <c r="Y77" s="99" t="s">
        <v>68</v>
      </c>
      <c r="Z77" s="77">
        <v>796</v>
      </c>
      <c r="AA77" s="76" t="s">
        <v>60</v>
      </c>
      <c r="AB77" s="140" t="s">
        <v>372</v>
      </c>
      <c r="AC77" s="76" t="s">
        <v>71</v>
      </c>
      <c r="AD77" s="52" t="s">
        <v>72</v>
      </c>
      <c r="AE77" s="109">
        <v>43221</v>
      </c>
      <c r="AF77" s="109">
        <v>43222</v>
      </c>
      <c r="AG77" s="151">
        <v>43252</v>
      </c>
      <c r="AH77" s="12" t="s">
        <v>344</v>
      </c>
      <c r="AI77" s="32"/>
      <c r="AJ77" s="32"/>
    </row>
    <row r="78" spans="1:36" s="33" customFormat="1" ht="84">
      <c r="A78" s="39">
        <v>8</v>
      </c>
      <c r="B78" s="70">
        <v>1808</v>
      </c>
      <c r="C78" s="52" t="s">
        <v>162</v>
      </c>
      <c r="D78" s="8"/>
      <c r="E78" s="13" t="s">
        <v>151</v>
      </c>
      <c r="F78" s="14" t="s">
        <v>407</v>
      </c>
      <c r="G78" s="230" t="s">
        <v>105</v>
      </c>
      <c r="H78" s="77" t="s">
        <v>238</v>
      </c>
      <c r="I78" s="127" t="s">
        <v>284</v>
      </c>
      <c r="J78" s="172" t="s">
        <v>412</v>
      </c>
      <c r="K78" s="89" t="s">
        <v>84</v>
      </c>
      <c r="L78" s="8"/>
      <c r="M78" s="131">
        <v>42372.88</v>
      </c>
      <c r="N78" s="131">
        <f t="shared" si="4"/>
        <v>49999.998399999997</v>
      </c>
      <c r="O78" s="13" t="s">
        <v>191</v>
      </c>
      <c r="P78" s="52" t="s">
        <v>162</v>
      </c>
      <c r="Q78" s="63" t="s">
        <v>70</v>
      </c>
      <c r="R78" s="149">
        <v>43160</v>
      </c>
      <c r="S78" s="109">
        <v>43191</v>
      </c>
      <c r="T78" s="32"/>
      <c r="U78" s="32"/>
      <c r="V78" s="56"/>
      <c r="W78" s="9"/>
      <c r="X78" s="72" t="s">
        <v>105</v>
      </c>
      <c r="Y78" s="99" t="s">
        <v>68</v>
      </c>
      <c r="Z78" s="77">
        <v>796</v>
      </c>
      <c r="AA78" s="76" t="s">
        <v>60</v>
      </c>
      <c r="AB78" s="140" t="s">
        <v>365</v>
      </c>
      <c r="AC78" s="76" t="s">
        <v>71</v>
      </c>
      <c r="AD78" s="52" t="s">
        <v>72</v>
      </c>
      <c r="AE78" s="109">
        <v>43191</v>
      </c>
      <c r="AF78" s="109">
        <v>43192</v>
      </c>
      <c r="AG78" s="151">
        <v>43221</v>
      </c>
      <c r="AH78" s="12" t="s">
        <v>344</v>
      </c>
      <c r="AI78" s="32"/>
      <c r="AJ78" s="32"/>
    </row>
    <row r="79" spans="1:36" s="33" customFormat="1" ht="84">
      <c r="A79" s="39">
        <v>8</v>
      </c>
      <c r="B79" s="70">
        <v>1808</v>
      </c>
      <c r="C79" s="52" t="s">
        <v>162</v>
      </c>
      <c r="D79" s="8"/>
      <c r="E79" s="13" t="s">
        <v>151</v>
      </c>
      <c r="F79" s="14" t="s">
        <v>140</v>
      </c>
      <c r="G79" s="230" t="s">
        <v>367</v>
      </c>
      <c r="H79" s="202" t="str">
        <f>[8]TDSheet!$B$2435</f>
        <v>47.59.2</v>
      </c>
      <c r="I79" s="209" t="str">
        <f>[8]TDSheet!$B$2435</f>
        <v>47.59.2</v>
      </c>
      <c r="J79" s="172" t="s">
        <v>412</v>
      </c>
      <c r="K79" s="89" t="s">
        <v>84</v>
      </c>
      <c r="L79" s="8"/>
      <c r="M79" s="131">
        <v>11016.949000000001</v>
      </c>
      <c r="N79" s="131">
        <f t="shared" si="4"/>
        <v>12999.999819999999</v>
      </c>
      <c r="O79" s="13" t="s">
        <v>191</v>
      </c>
      <c r="P79" s="52" t="s">
        <v>162</v>
      </c>
      <c r="Q79" s="63" t="s">
        <v>70</v>
      </c>
      <c r="R79" s="149">
        <v>43160</v>
      </c>
      <c r="S79" s="109">
        <v>43191</v>
      </c>
      <c r="T79" s="32"/>
      <c r="U79" s="32"/>
      <c r="V79" s="56"/>
      <c r="W79" s="9"/>
      <c r="X79" s="72" t="str">
        <f>G79</f>
        <v>Поставка кухонного инвентаря (противней)</v>
      </c>
      <c r="Y79" s="99" t="s">
        <v>68</v>
      </c>
      <c r="Z79" s="77">
        <v>796</v>
      </c>
      <c r="AA79" s="76" t="s">
        <v>60</v>
      </c>
      <c r="AB79" s="140" t="s">
        <v>309</v>
      </c>
      <c r="AC79" s="76" t="s">
        <v>71</v>
      </c>
      <c r="AD79" s="52" t="s">
        <v>72</v>
      </c>
      <c r="AE79" s="109">
        <v>43191</v>
      </c>
      <c r="AF79" s="109">
        <v>43192</v>
      </c>
      <c r="AG79" s="151">
        <v>43221</v>
      </c>
      <c r="AH79" s="12" t="s">
        <v>344</v>
      </c>
      <c r="AI79" s="32"/>
      <c r="AJ79" s="32"/>
    </row>
    <row r="80" spans="1:36" s="33" customFormat="1" ht="84">
      <c r="A80" s="39">
        <v>8</v>
      </c>
      <c r="B80" s="70">
        <v>1808</v>
      </c>
      <c r="C80" s="52" t="s">
        <v>162</v>
      </c>
      <c r="D80" s="8"/>
      <c r="E80" s="13" t="s">
        <v>151</v>
      </c>
      <c r="F80" s="88" t="s">
        <v>141</v>
      </c>
      <c r="G80" s="233" t="s">
        <v>145</v>
      </c>
      <c r="H80" s="74" t="s">
        <v>239</v>
      </c>
      <c r="I80" s="125" t="s">
        <v>285</v>
      </c>
      <c r="J80" s="172" t="s">
        <v>412</v>
      </c>
      <c r="K80" s="89" t="s">
        <v>84</v>
      </c>
      <c r="L80" s="8"/>
      <c r="M80" s="131">
        <v>8474.58</v>
      </c>
      <c r="N80" s="131">
        <f t="shared" si="4"/>
        <v>10000.0044</v>
      </c>
      <c r="O80" s="13" t="s">
        <v>191</v>
      </c>
      <c r="P80" s="52" t="s">
        <v>162</v>
      </c>
      <c r="Q80" s="63" t="s">
        <v>70</v>
      </c>
      <c r="R80" s="149">
        <v>43160</v>
      </c>
      <c r="S80" s="109">
        <v>43191</v>
      </c>
      <c r="T80" s="32"/>
      <c r="U80" s="32"/>
      <c r="V80" s="56"/>
      <c r="W80" s="9"/>
      <c r="X80" s="66" t="s">
        <v>145</v>
      </c>
      <c r="Y80" s="99" t="s">
        <v>68</v>
      </c>
      <c r="Z80" s="43">
        <v>796</v>
      </c>
      <c r="AA80" s="76" t="s">
        <v>60</v>
      </c>
      <c r="AB80" s="69">
        <v>800</v>
      </c>
      <c r="AC80" s="76" t="s">
        <v>71</v>
      </c>
      <c r="AD80" s="52" t="s">
        <v>72</v>
      </c>
      <c r="AE80" s="109">
        <v>43191</v>
      </c>
      <c r="AF80" s="109">
        <v>43192</v>
      </c>
      <c r="AG80" s="151">
        <v>43221</v>
      </c>
      <c r="AH80" s="12" t="s">
        <v>344</v>
      </c>
      <c r="AI80" s="32"/>
      <c r="AJ80" s="32"/>
    </row>
    <row r="81" spans="1:36" s="33" customFormat="1" ht="84">
      <c r="A81" s="39">
        <v>8</v>
      </c>
      <c r="B81" s="70">
        <v>1808</v>
      </c>
      <c r="C81" s="52" t="s">
        <v>162</v>
      </c>
      <c r="D81" s="8"/>
      <c r="E81" s="13" t="s">
        <v>151</v>
      </c>
      <c r="F81" s="88" t="s">
        <v>142</v>
      </c>
      <c r="G81" s="233" t="s">
        <v>111</v>
      </c>
      <c r="H81" s="74" t="s">
        <v>286</v>
      </c>
      <c r="I81" s="125" t="s">
        <v>287</v>
      </c>
      <c r="J81" s="172" t="s">
        <v>412</v>
      </c>
      <c r="K81" s="89" t="s">
        <v>84</v>
      </c>
      <c r="L81" s="8"/>
      <c r="M81" s="131">
        <v>33898.305</v>
      </c>
      <c r="N81" s="131">
        <f t="shared" si="4"/>
        <v>39999.999899999995</v>
      </c>
      <c r="O81" s="13" t="s">
        <v>191</v>
      </c>
      <c r="P81" s="52" t="s">
        <v>162</v>
      </c>
      <c r="Q81" s="63" t="s">
        <v>70</v>
      </c>
      <c r="R81" s="149">
        <v>43160</v>
      </c>
      <c r="S81" s="109">
        <v>43191</v>
      </c>
      <c r="T81" s="55"/>
      <c r="U81" s="55"/>
      <c r="V81" s="56"/>
      <c r="W81" s="9"/>
      <c r="X81" s="70" t="s">
        <v>111</v>
      </c>
      <c r="Y81" s="99" t="s">
        <v>68</v>
      </c>
      <c r="Z81" s="43">
        <v>796</v>
      </c>
      <c r="AA81" s="76" t="s">
        <v>60</v>
      </c>
      <c r="AB81" s="140" t="s">
        <v>308</v>
      </c>
      <c r="AC81" s="76" t="s">
        <v>71</v>
      </c>
      <c r="AD81" s="52" t="s">
        <v>72</v>
      </c>
      <c r="AE81" s="109">
        <v>43191</v>
      </c>
      <c r="AF81" s="109">
        <v>43192</v>
      </c>
      <c r="AG81" s="151">
        <v>43221</v>
      </c>
      <c r="AH81" s="12" t="s">
        <v>344</v>
      </c>
      <c r="AI81" s="32"/>
      <c r="AJ81" s="32"/>
    </row>
    <row r="82" spans="1:36" s="33" customFormat="1" ht="84">
      <c r="A82" s="37">
        <v>8</v>
      </c>
      <c r="B82" s="70">
        <v>1808</v>
      </c>
      <c r="C82" s="52" t="s">
        <v>162</v>
      </c>
      <c r="D82" s="8"/>
      <c r="E82" s="13" t="s">
        <v>151</v>
      </c>
      <c r="F82" s="12" t="s">
        <v>147</v>
      </c>
      <c r="G82" s="233" t="s">
        <v>112</v>
      </c>
      <c r="H82" s="76" t="s">
        <v>240</v>
      </c>
      <c r="I82" s="86" t="s">
        <v>288</v>
      </c>
      <c r="J82" s="172" t="s">
        <v>412</v>
      </c>
      <c r="K82" s="89" t="s">
        <v>84</v>
      </c>
      <c r="L82" s="8"/>
      <c r="M82" s="131">
        <v>16949.151999999998</v>
      </c>
      <c r="N82" s="131">
        <f t="shared" si="4"/>
        <v>19999.999359999998</v>
      </c>
      <c r="O82" s="13" t="s">
        <v>191</v>
      </c>
      <c r="P82" s="52" t="s">
        <v>162</v>
      </c>
      <c r="Q82" s="63" t="s">
        <v>70</v>
      </c>
      <c r="R82" s="149">
        <v>43191</v>
      </c>
      <c r="S82" s="109">
        <v>43221</v>
      </c>
      <c r="T82" s="32"/>
      <c r="U82" s="32"/>
      <c r="V82" s="56"/>
      <c r="W82" s="9"/>
      <c r="X82" s="66" t="s">
        <v>112</v>
      </c>
      <c r="Y82" s="99" t="s">
        <v>68</v>
      </c>
      <c r="Z82" s="43">
        <v>796</v>
      </c>
      <c r="AA82" s="76" t="s">
        <v>60</v>
      </c>
      <c r="AB82" s="140" t="s">
        <v>366</v>
      </c>
      <c r="AC82" s="76" t="s">
        <v>71</v>
      </c>
      <c r="AD82" s="52" t="s">
        <v>72</v>
      </c>
      <c r="AE82" s="109">
        <v>43221</v>
      </c>
      <c r="AF82" s="109">
        <v>43222</v>
      </c>
      <c r="AG82" s="151">
        <v>43313</v>
      </c>
      <c r="AH82" s="12" t="s">
        <v>344</v>
      </c>
      <c r="AI82" s="32"/>
      <c r="AJ82" s="32"/>
    </row>
    <row r="83" spans="1:36" s="33" customFormat="1" ht="58.5" customHeight="1">
      <c r="A83" s="37">
        <v>8</v>
      </c>
      <c r="B83" s="70">
        <v>1808</v>
      </c>
      <c r="C83" s="52" t="s">
        <v>162</v>
      </c>
      <c r="D83" s="8"/>
      <c r="E83" s="13" t="s">
        <v>151</v>
      </c>
      <c r="F83" s="12" t="s">
        <v>149</v>
      </c>
      <c r="G83" s="233" t="s">
        <v>177</v>
      </c>
      <c r="H83" s="76" t="s">
        <v>241</v>
      </c>
      <c r="I83" s="86" t="s">
        <v>289</v>
      </c>
      <c r="J83" s="172" t="s">
        <v>412</v>
      </c>
      <c r="K83" s="89" t="s">
        <v>84</v>
      </c>
      <c r="L83" s="8"/>
      <c r="M83" s="131">
        <v>25423.727999999999</v>
      </c>
      <c r="N83" s="131">
        <f t="shared" si="4"/>
        <v>29999.999039999999</v>
      </c>
      <c r="O83" s="13" t="s">
        <v>191</v>
      </c>
      <c r="P83" s="52" t="s">
        <v>162</v>
      </c>
      <c r="Q83" s="63" t="s">
        <v>70</v>
      </c>
      <c r="R83" s="149">
        <v>43160</v>
      </c>
      <c r="S83" s="109">
        <v>43191</v>
      </c>
      <c r="T83" s="32"/>
      <c r="U83" s="32"/>
      <c r="V83" s="56"/>
      <c r="W83" s="9"/>
      <c r="X83" s="70" t="s">
        <v>177</v>
      </c>
      <c r="Y83" s="99" t="s">
        <v>68</v>
      </c>
      <c r="Z83" s="77" t="s">
        <v>100</v>
      </c>
      <c r="AA83" s="76" t="s">
        <v>199</v>
      </c>
      <c r="AB83" s="140" t="s">
        <v>200</v>
      </c>
      <c r="AC83" s="76" t="s">
        <v>71</v>
      </c>
      <c r="AD83" s="52" t="s">
        <v>72</v>
      </c>
      <c r="AE83" s="109">
        <v>43191</v>
      </c>
      <c r="AF83" s="109">
        <v>43192</v>
      </c>
      <c r="AG83" s="151">
        <v>43221</v>
      </c>
      <c r="AH83" s="12" t="s">
        <v>344</v>
      </c>
      <c r="AI83" s="32"/>
      <c r="AJ83" s="32"/>
    </row>
    <row r="84" spans="1:36" s="33" customFormat="1" ht="57" customHeight="1">
      <c r="A84" s="37">
        <v>8</v>
      </c>
      <c r="B84" s="70">
        <v>1808</v>
      </c>
      <c r="C84" s="52" t="s">
        <v>162</v>
      </c>
      <c r="D84" s="8"/>
      <c r="E84" s="13" t="s">
        <v>151</v>
      </c>
      <c r="F84" s="12" t="s">
        <v>154</v>
      </c>
      <c r="G84" s="233" t="s">
        <v>176</v>
      </c>
      <c r="H84" s="74" t="s">
        <v>242</v>
      </c>
      <c r="I84" s="125" t="s">
        <v>290</v>
      </c>
      <c r="J84" s="172" t="s">
        <v>412</v>
      </c>
      <c r="K84" s="89" t="s">
        <v>84</v>
      </c>
      <c r="L84" s="8"/>
      <c r="M84" s="131">
        <v>10169.49</v>
      </c>
      <c r="N84" s="131">
        <f t="shared" si="4"/>
        <v>11999.9982</v>
      </c>
      <c r="O84" s="13" t="s">
        <v>191</v>
      </c>
      <c r="P84" s="52" t="s">
        <v>162</v>
      </c>
      <c r="Q84" s="63" t="s">
        <v>70</v>
      </c>
      <c r="R84" s="149">
        <v>43160</v>
      </c>
      <c r="S84" s="109">
        <v>43191</v>
      </c>
      <c r="T84" s="32"/>
      <c r="U84" s="32"/>
      <c r="V84" s="56"/>
      <c r="W84" s="9"/>
      <c r="X84" s="70" t="s">
        <v>176</v>
      </c>
      <c r="Y84" s="99" t="s">
        <v>68</v>
      </c>
      <c r="Z84" s="77" t="s">
        <v>61</v>
      </c>
      <c r="AA84" s="76" t="s">
        <v>60</v>
      </c>
      <c r="AB84" s="140" t="s">
        <v>368</v>
      </c>
      <c r="AC84" s="76" t="s">
        <v>71</v>
      </c>
      <c r="AD84" s="52" t="s">
        <v>72</v>
      </c>
      <c r="AE84" s="109">
        <v>43191</v>
      </c>
      <c r="AF84" s="109">
        <v>43192</v>
      </c>
      <c r="AG84" s="151">
        <v>43221</v>
      </c>
      <c r="AH84" s="12" t="s">
        <v>344</v>
      </c>
      <c r="AI84" s="32"/>
      <c r="AJ84" s="32"/>
    </row>
    <row r="85" spans="1:36" s="33" customFormat="1" ht="65.25" customHeight="1">
      <c r="A85" s="37">
        <v>8</v>
      </c>
      <c r="B85" s="70">
        <v>1808</v>
      </c>
      <c r="C85" s="52" t="s">
        <v>162</v>
      </c>
      <c r="D85" s="8"/>
      <c r="E85" s="13" t="s">
        <v>151</v>
      </c>
      <c r="F85" s="12" t="s">
        <v>155</v>
      </c>
      <c r="G85" s="233" t="s">
        <v>113</v>
      </c>
      <c r="H85" s="76" t="s">
        <v>243</v>
      </c>
      <c r="I85" s="86" t="s">
        <v>291</v>
      </c>
      <c r="J85" s="172" t="s">
        <v>412</v>
      </c>
      <c r="K85" s="89" t="s">
        <v>84</v>
      </c>
      <c r="L85" s="8"/>
      <c r="M85" s="131">
        <v>50847.457000000002</v>
      </c>
      <c r="N85" s="131">
        <f t="shared" si="4"/>
        <v>59999.999259999997</v>
      </c>
      <c r="O85" s="13" t="s">
        <v>191</v>
      </c>
      <c r="P85" s="52" t="s">
        <v>162</v>
      </c>
      <c r="Q85" s="63" t="s">
        <v>70</v>
      </c>
      <c r="R85" s="149">
        <v>43160</v>
      </c>
      <c r="S85" s="109">
        <v>43191</v>
      </c>
      <c r="T85" s="32"/>
      <c r="U85" s="32"/>
      <c r="V85" s="56"/>
      <c r="W85" s="9"/>
      <c r="X85" s="70" t="s">
        <v>113</v>
      </c>
      <c r="Y85" s="99" t="s">
        <v>68</v>
      </c>
      <c r="Z85" s="77" t="s">
        <v>61</v>
      </c>
      <c r="AA85" s="76" t="s">
        <v>60</v>
      </c>
      <c r="AB85" s="140" t="s">
        <v>308</v>
      </c>
      <c r="AC85" s="76" t="s">
        <v>71</v>
      </c>
      <c r="AD85" s="52" t="s">
        <v>72</v>
      </c>
      <c r="AE85" s="109">
        <v>43191</v>
      </c>
      <c r="AF85" s="109">
        <v>43192</v>
      </c>
      <c r="AG85" s="151">
        <v>43221</v>
      </c>
      <c r="AH85" s="12" t="s">
        <v>344</v>
      </c>
      <c r="AI85" s="32"/>
      <c r="AJ85" s="32"/>
    </row>
    <row r="86" spans="1:36" s="33" customFormat="1" ht="57.75" customHeight="1">
      <c r="A86" s="37">
        <v>8</v>
      </c>
      <c r="B86" s="70">
        <v>1808</v>
      </c>
      <c r="C86" s="52" t="s">
        <v>162</v>
      </c>
      <c r="D86" s="8"/>
      <c r="E86" s="13" t="s">
        <v>151</v>
      </c>
      <c r="F86" s="12" t="s">
        <v>183</v>
      </c>
      <c r="G86" s="233" t="s">
        <v>114</v>
      </c>
      <c r="H86" s="76" t="s">
        <v>244</v>
      </c>
      <c r="I86" s="86" t="s">
        <v>305</v>
      </c>
      <c r="J86" s="172" t="s">
        <v>412</v>
      </c>
      <c r="K86" s="89" t="s">
        <v>84</v>
      </c>
      <c r="L86" s="8"/>
      <c r="M86" s="131">
        <v>42372.88</v>
      </c>
      <c r="N86" s="131">
        <f t="shared" si="4"/>
        <v>49999.998399999997</v>
      </c>
      <c r="O86" s="13" t="s">
        <v>191</v>
      </c>
      <c r="P86" s="52" t="s">
        <v>162</v>
      </c>
      <c r="Q86" s="63" t="s">
        <v>70</v>
      </c>
      <c r="R86" s="149">
        <v>43160</v>
      </c>
      <c r="S86" s="109">
        <v>43191</v>
      </c>
      <c r="T86" s="32"/>
      <c r="U86" s="32"/>
      <c r="V86" s="56"/>
      <c r="W86" s="9"/>
      <c r="X86" s="66" t="s">
        <v>114</v>
      </c>
      <c r="Y86" s="99" t="s">
        <v>68</v>
      </c>
      <c r="Z86" s="77"/>
      <c r="AA86" s="76"/>
      <c r="AB86" s="140" t="s">
        <v>322</v>
      </c>
      <c r="AC86" s="76" t="s">
        <v>71</v>
      </c>
      <c r="AD86" s="52" t="s">
        <v>72</v>
      </c>
      <c r="AE86" s="109">
        <v>43191</v>
      </c>
      <c r="AF86" s="109">
        <v>43191</v>
      </c>
      <c r="AG86" s="151">
        <v>43221</v>
      </c>
      <c r="AH86" s="12" t="s">
        <v>344</v>
      </c>
      <c r="AI86" s="32"/>
      <c r="AJ86" s="32"/>
    </row>
    <row r="87" spans="1:36" s="33" customFormat="1" ht="87.75" customHeight="1">
      <c r="A87" s="37">
        <v>8</v>
      </c>
      <c r="B87" s="70">
        <v>1808</v>
      </c>
      <c r="C87" s="52" t="s">
        <v>162</v>
      </c>
      <c r="D87" s="8"/>
      <c r="E87" s="13" t="s">
        <v>151</v>
      </c>
      <c r="F87" s="12" t="s">
        <v>184</v>
      </c>
      <c r="G87" s="233" t="s">
        <v>115</v>
      </c>
      <c r="H87" s="76" t="s">
        <v>245</v>
      </c>
      <c r="I87" s="86" t="s">
        <v>292</v>
      </c>
      <c r="J87" s="172" t="s">
        <v>412</v>
      </c>
      <c r="K87" s="89" t="s">
        <v>84</v>
      </c>
      <c r="L87" s="8"/>
      <c r="M87" s="131">
        <v>8474.58</v>
      </c>
      <c r="N87" s="131">
        <f t="shared" ref="N87:N88" si="6">M87*1.18</f>
        <v>10000.0044</v>
      </c>
      <c r="O87" s="13" t="s">
        <v>191</v>
      </c>
      <c r="P87" s="52" t="s">
        <v>162</v>
      </c>
      <c r="Q87" s="63" t="s">
        <v>70</v>
      </c>
      <c r="R87" s="149">
        <v>43160</v>
      </c>
      <c r="S87" s="109">
        <v>43191</v>
      </c>
      <c r="T87" s="54"/>
      <c r="U87" s="54"/>
      <c r="V87" s="56"/>
      <c r="W87" s="9"/>
      <c r="X87" s="70" t="s">
        <v>115</v>
      </c>
      <c r="Y87" s="99" t="s">
        <v>68</v>
      </c>
      <c r="Z87" s="77"/>
      <c r="AA87" s="76"/>
      <c r="AB87" s="140" t="s">
        <v>322</v>
      </c>
      <c r="AC87" s="76" t="s">
        <v>71</v>
      </c>
      <c r="AD87" s="52" t="s">
        <v>72</v>
      </c>
      <c r="AE87" s="109">
        <v>43191</v>
      </c>
      <c r="AF87" s="109">
        <v>43191</v>
      </c>
      <c r="AG87" s="151">
        <v>43221</v>
      </c>
      <c r="AH87" s="12" t="s">
        <v>344</v>
      </c>
      <c r="AI87" s="32"/>
      <c r="AJ87" s="32"/>
    </row>
    <row r="88" spans="1:36" s="33" customFormat="1" ht="82.5" customHeight="1">
      <c r="A88" s="37">
        <v>8</v>
      </c>
      <c r="B88" s="70">
        <v>1808</v>
      </c>
      <c r="C88" s="52" t="s">
        <v>162</v>
      </c>
      <c r="D88" s="8"/>
      <c r="E88" s="13" t="s">
        <v>151</v>
      </c>
      <c r="F88" s="12" t="s">
        <v>408</v>
      </c>
      <c r="G88" s="233" t="s">
        <v>116</v>
      </c>
      <c r="H88" s="76" t="s">
        <v>246</v>
      </c>
      <c r="I88" s="86" t="s">
        <v>293</v>
      </c>
      <c r="J88" s="172" t="s">
        <v>412</v>
      </c>
      <c r="K88" s="89" t="s">
        <v>84</v>
      </c>
      <c r="L88" s="8"/>
      <c r="M88" s="131">
        <v>12711.864</v>
      </c>
      <c r="N88" s="131">
        <f t="shared" si="6"/>
        <v>14999.999519999999</v>
      </c>
      <c r="O88" s="13" t="s">
        <v>191</v>
      </c>
      <c r="P88" s="52" t="s">
        <v>162</v>
      </c>
      <c r="Q88" s="63" t="s">
        <v>70</v>
      </c>
      <c r="R88" s="149">
        <v>43160</v>
      </c>
      <c r="S88" s="109">
        <v>43191</v>
      </c>
      <c r="T88" s="54"/>
      <c r="U88" s="54"/>
      <c r="V88" s="56"/>
      <c r="W88" s="9"/>
      <c r="X88" s="70" t="s">
        <v>116</v>
      </c>
      <c r="Y88" s="99" t="s">
        <v>68</v>
      </c>
      <c r="Z88" s="77"/>
      <c r="AA88" s="76"/>
      <c r="AB88" s="140" t="s">
        <v>322</v>
      </c>
      <c r="AC88" s="76" t="s">
        <v>71</v>
      </c>
      <c r="AD88" s="52" t="s">
        <v>72</v>
      </c>
      <c r="AE88" s="109">
        <v>43191</v>
      </c>
      <c r="AF88" s="109">
        <v>43191</v>
      </c>
      <c r="AG88" s="151">
        <v>43221</v>
      </c>
      <c r="AH88" s="12" t="s">
        <v>344</v>
      </c>
      <c r="AI88" s="32"/>
      <c r="AJ88" s="32"/>
    </row>
    <row r="89" spans="1:36" s="33" customFormat="1" ht="69.75" customHeight="1">
      <c r="A89" s="37">
        <v>8</v>
      </c>
      <c r="B89" s="70">
        <v>1808</v>
      </c>
      <c r="C89" s="52" t="s">
        <v>162</v>
      </c>
      <c r="D89" s="8"/>
      <c r="E89" s="13" t="s">
        <v>151</v>
      </c>
      <c r="F89" s="12" t="s">
        <v>185</v>
      </c>
      <c r="G89" s="233" t="s">
        <v>117</v>
      </c>
      <c r="H89" s="76" t="s">
        <v>247</v>
      </c>
      <c r="I89" s="129" t="s">
        <v>294</v>
      </c>
      <c r="J89" s="172" t="s">
        <v>412</v>
      </c>
      <c r="K89" s="89" t="s">
        <v>84</v>
      </c>
      <c r="L89" s="8"/>
      <c r="M89" s="131">
        <v>56186.44</v>
      </c>
      <c r="N89" s="131">
        <f t="shared" si="4"/>
        <v>66299.999200000006</v>
      </c>
      <c r="O89" s="13" t="s">
        <v>191</v>
      </c>
      <c r="P89" s="52" t="s">
        <v>162</v>
      </c>
      <c r="Q89" s="63" t="s">
        <v>70</v>
      </c>
      <c r="R89" s="149">
        <v>43160</v>
      </c>
      <c r="S89" s="109">
        <v>43191</v>
      </c>
      <c r="T89" s="32"/>
      <c r="U89" s="32"/>
      <c r="V89" s="56"/>
      <c r="W89" s="9"/>
      <c r="X89" s="70" t="s">
        <v>117</v>
      </c>
      <c r="Y89" s="99" t="s">
        <v>68</v>
      </c>
      <c r="Z89" s="103" t="s">
        <v>411</v>
      </c>
      <c r="AA89" s="102" t="s">
        <v>157</v>
      </c>
      <c r="AB89" s="102" t="s">
        <v>370</v>
      </c>
      <c r="AC89" s="76" t="s">
        <v>71</v>
      </c>
      <c r="AD89" s="52" t="s">
        <v>72</v>
      </c>
      <c r="AE89" s="109">
        <v>43191</v>
      </c>
      <c r="AF89" s="109">
        <v>43191</v>
      </c>
      <c r="AG89" s="151">
        <v>43221</v>
      </c>
      <c r="AH89" s="12" t="s">
        <v>344</v>
      </c>
      <c r="AI89" s="32"/>
      <c r="AJ89" s="32"/>
    </row>
    <row r="90" spans="1:36" s="33" customFormat="1" ht="67.5" customHeight="1">
      <c r="A90" s="37">
        <v>8</v>
      </c>
      <c r="B90" s="70">
        <v>1808</v>
      </c>
      <c r="C90" s="52" t="s">
        <v>162</v>
      </c>
      <c r="D90" s="8"/>
      <c r="E90" s="13" t="s">
        <v>151</v>
      </c>
      <c r="F90" s="12" t="s">
        <v>186</v>
      </c>
      <c r="G90" s="233" t="s">
        <v>178</v>
      </c>
      <c r="H90" s="76" t="s">
        <v>248</v>
      </c>
      <c r="I90" s="129" t="s">
        <v>295</v>
      </c>
      <c r="J90" s="172" t="s">
        <v>412</v>
      </c>
      <c r="K90" s="89" t="s">
        <v>84</v>
      </c>
      <c r="L90" s="8"/>
      <c r="M90" s="131">
        <v>10169.49</v>
      </c>
      <c r="N90" s="131">
        <f t="shared" si="4"/>
        <v>11999.9982</v>
      </c>
      <c r="O90" s="13" t="s">
        <v>191</v>
      </c>
      <c r="P90" s="52" t="s">
        <v>162</v>
      </c>
      <c r="Q90" s="63" t="s">
        <v>70</v>
      </c>
      <c r="R90" s="149">
        <v>43191</v>
      </c>
      <c r="S90" s="109">
        <v>43221</v>
      </c>
      <c r="T90" s="81"/>
      <c r="U90" s="56"/>
      <c r="V90" s="56"/>
      <c r="W90" s="9"/>
      <c r="X90" s="70" t="s">
        <v>178</v>
      </c>
      <c r="Y90" s="99" t="s">
        <v>68</v>
      </c>
      <c r="Z90" s="74">
        <v>796</v>
      </c>
      <c r="AA90" s="76" t="s">
        <v>60</v>
      </c>
      <c r="AB90" s="102">
        <v>3</v>
      </c>
      <c r="AC90" s="76" t="s">
        <v>71</v>
      </c>
      <c r="AD90" s="52" t="s">
        <v>72</v>
      </c>
      <c r="AE90" s="109">
        <v>43221</v>
      </c>
      <c r="AF90" s="109">
        <v>43221</v>
      </c>
      <c r="AG90" s="151">
        <v>43252</v>
      </c>
      <c r="AH90" s="12" t="s">
        <v>344</v>
      </c>
      <c r="AI90" s="32"/>
      <c r="AJ90" s="32"/>
    </row>
    <row r="91" spans="1:36" s="33" customFormat="1" ht="70.5" customHeight="1">
      <c r="A91" s="37">
        <v>8</v>
      </c>
      <c r="B91" s="70">
        <v>1808</v>
      </c>
      <c r="C91" s="52" t="s">
        <v>162</v>
      </c>
      <c r="D91" s="8"/>
      <c r="E91" s="13" t="s">
        <v>151</v>
      </c>
      <c r="F91" s="12" t="s">
        <v>182</v>
      </c>
      <c r="G91" s="233" t="s">
        <v>179</v>
      </c>
      <c r="H91" s="76" t="s">
        <v>249</v>
      </c>
      <c r="I91" s="129" t="s">
        <v>296</v>
      </c>
      <c r="J91" s="172" t="s">
        <v>412</v>
      </c>
      <c r="K91" s="89" t="s">
        <v>84</v>
      </c>
      <c r="L91" s="8"/>
      <c r="M91" s="131">
        <v>6182.2</v>
      </c>
      <c r="N91" s="131">
        <f t="shared" si="4"/>
        <v>7294.9959999999992</v>
      </c>
      <c r="O91" s="13" t="s">
        <v>191</v>
      </c>
      <c r="P91" s="52" t="s">
        <v>162</v>
      </c>
      <c r="Q91" s="63" t="s">
        <v>70</v>
      </c>
      <c r="R91" s="149">
        <v>43191</v>
      </c>
      <c r="S91" s="109">
        <v>43221</v>
      </c>
      <c r="T91" s="81"/>
      <c r="U91" s="56"/>
      <c r="V91" s="56"/>
      <c r="W91" s="9"/>
      <c r="X91" s="70" t="s">
        <v>179</v>
      </c>
      <c r="Y91" s="99" t="s">
        <v>68</v>
      </c>
      <c r="Z91" s="74" t="s">
        <v>61</v>
      </c>
      <c r="AA91" s="76" t="s">
        <v>60</v>
      </c>
      <c r="AB91" s="140" t="s">
        <v>309</v>
      </c>
      <c r="AC91" s="76" t="s">
        <v>71</v>
      </c>
      <c r="AD91" s="52" t="s">
        <v>72</v>
      </c>
      <c r="AE91" s="109">
        <v>43221</v>
      </c>
      <c r="AF91" s="109">
        <v>43221</v>
      </c>
      <c r="AG91" s="151">
        <v>43252</v>
      </c>
      <c r="AH91" s="12" t="s">
        <v>344</v>
      </c>
      <c r="AI91" s="32"/>
      <c r="AJ91" s="32"/>
    </row>
    <row r="92" spans="1:36" s="33" customFormat="1" ht="72" customHeight="1">
      <c r="A92" s="37">
        <v>8</v>
      </c>
      <c r="B92" s="70">
        <v>1808</v>
      </c>
      <c r="C92" s="52" t="s">
        <v>162</v>
      </c>
      <c r="D92" s="8"/>
      <c r="E92" s="13" t="s">
        <v>151</v>
      </c>
      <c r="F92" s="12" t="s">
        <v>187</v>
      </c>
      <c r="G92" s="220" t="s">
        <v>393</v>
      </c>
      <c r="H92" s="76" t="s">
        <v>394</v>
      </c>
      <c r="I92" s="129" t="s">
        <v>395</v>
      </c>
      <c r="J92" s="172" t="s">
        <v>412</v>
      </c>
      <c r="K92" s="89" t="s">
        <v>84</v>
      </c>
      <c r="L92" s="8"/>
      <c r="M92" s="131">
        <v>4067.7959999999998</v>
      </c>
      <c r="N92" s="131">
        <f t="shared" si="4"/>
        <v>4799.9992799999991</v>
      </c>
      <c r="O92" s="13" t="s">
        <v>191</v>
      </c>
      <c r="P92" s="52" t="s">
        <v>162</v>
      </c>
      <c r="Q92" s="63" t="s">
        <v>70</v>
      </c>
      <c r="R92" s="149">
        <v>43160</v>
      </c>
      <c r="S92" s="109">
        <v>43191</v>
      </c>
      <c r="T92" s="81"/>
      <c r="U92" s="56"/>
      <c r="V92" s="56"/>
      <c r="W92" s="9"/>
      <c r="X92" s="82" t="str">
        <f>G92</f>
        <v>Поставка знаков пожарной безопасности</v>
      </c>
      <c r="Y92" s="99" t="s">
        <v>68</v>
      </c>
      <c r="Z92" s="74" t="s">
        <v>61</v>
      </c>
      <c r="AA92" s="76" t="s">
        <v>60</v>
      </c>
      <c r="AB92" s="102" t="s">
        <v>307</v>
      </c>
      <c r="AC92" s="76" t="s">
        <v>71</v>
      </c>
      <c r="AD92" s="52" t="s">
        <v>72</v>
      </c>
      <c r="AE92" s="109">
        <v>43191</v>
      </c>
      <c r="AF92" s="109">
        <v>43191</v>
      </c>
      <c r="AG92" s="151">
        <v>43221</v>
      </c>
      <c r="AH92" s="12" t="s">
        <v>344</v>
      </c>
      <c r="AI92" s="32"/>
      <c r="AJ92" s="32"/>
    </row>
    <row r="93" spans="1:36" s="33" customFormat="1" ht="72" customHeight="1">
      <c r="A93" s="37">
        <v>8</v>
      </c>
      <c r="B93" s="70">
        <v>1808</v>
      </c>
      <c r="C93" s="52" t="s">
        <v>162</v>
      </c>
      <c r="D93" s="8"/>
      <c r="E93" s="13" t="s">
        <v>151</v>
      </c>
      <c r="F93" s="12" t="s">
        <v>188</v>
      </c>
      <c r="G93" s="220" t="s">
        <v>376</v>
      </c>
      <c r="H93" s="76" t="s">
        <v>248</v>
      </c>
      <c r="I93" s="129" t="s">
        <v>390</v>
      </c>
      <c r="J93" s="172" t="s">
        <v>412</v>
      </c>
      <c r="K93" s="89" t="s">
        <v>84</v>
      </c>
      <c r="L93" s="8"/>
      <c r="M93" s="131">
        <v>10169.49</v>
      </c>
      <c r="N93" s="131">
        <f t="shared" si="4"/>
        <v>11999.9982</v>
      </c>
      <c r="O93" s="13" t="s">
        <v>191</v>
      </c>
      <c r="P93" s="52" t="s">
        <v>162</v>
      </c>
      <c r="Q93" s="63" t="s">
        <v>70</v>
      </c>
      <c r="R93" s="149">
        <v>43191</v>
      </c>
      <c r="S93" s="109">
        <v>43221</v>
      </c>
      <c r="T93" s="81"/>
      <c r="U93" s="56"/>
      <c r="V93" s="56"/>
      <c r="W93" s="9"/>
      <c r="X93" s="82" t="str">
        <f>G93</f>
        <v>Поставка огнетушителей порошковых</v>
      </c>
      <c r="Y93" s="99" t="s">
        <v>68</v>
      </c>
      <c r="Z93" s="74" t="s">
        <v>61</v>
      </c>
      <c r="AA93" s="76" t="s">
        <v>60</v>
      </c>
      <c r="AB93" s="102" t="s">
        <v>368</v>
      </c>
      <c r="AC93" s="76" t="s">
        <v>71</v>
      </c>
      <c r="AD93" s="52" t="s">
        <v>72</v>
      </c>
      <c r="AE93" s="109">
        <v>43221</v>
      </c>
      <c r="AF93" s="109">
        <v>43222</v>
      </c>
      <c r="AG93" s="109">
        <v>43254</v>
      </c>
      <c r="AH93" s="12" t="s">
        <v>344</v>
      </c>
      <c r="AI93" s="32"/>
      <c r="AJ93" s="32"/>
    </row>
    <row r="94" spans="1:36" s="33" customFormat="1" ht="88.5" customHeight="1">
      <c r="A94" s="37">
        <v>8</v>
      </c>
      <c r="B94" s="70">
        <v>1808</v>
      </c>
      <c r="C94" s="52" t="s">
        <v>162</v>
      </c>
      <c r="D94" s="8"/>
      <c r="E94" s="13" t="s">
        <v>151</v>
      </c>
      <c r="F94" s="12" t="s">
        <v>189</v>
      </c>
      <c r="G94" s="233" t="s">
        <v>181</v>
      </c>
      <c r="H94" s="76" t="s">
        <v>250</v>
      </c>
      <c r="I94" s="129" t="s">
        <v>297</v>
      </c>
      <c r="J94" s="172" t="s">
        <v>412</v>
      </c>
      <c r="K94" s="89" t="s">
        <v>84</v>
      </c>
      <c r="L94" s="8"/>
      <c r="M94" s="131">
        <v>16949.151999999998</v>
      </c>
      <c r="N94" s="131">
        <f t="shared" si="4"/>
        <v>19999.999359999998</v>
      </c>
      <c r="O94" s="13" t="s">
        <v>191</v>
      </c>
      <c r="P94" s="52" t="s">
        <v>162</v>
      </c>
      <c r="Q94" s="63" t="s">
        <v>70</v>
      </c>
      <c r="R94" s="149">
        <v>43191</v>
      </c>
      <c r="S94" s="109">
        <v>43221</v>
      </c>
      <c r="T94" s="81"/>
      <c r="U94" s="56"/>
      <c r="V94" s="56"/>
      <c r="W94" s="9"/>
      <c r="X94" s="70" t="s">
        <v>181</v>
      </c>
      <c r="Y94" s="99" t="s">
        <v>68</v>
      </c>
      <c r="Z94" s="74"/>
      <c r="AA94" s="76"/>
      <c r="AB94" s="140" t="s">
        <v>322</v>
      </c>
      <c r="AC94" s="76" t="s">
        <v>71</v>
      </c>
      <c r="AD94" s="52" t="s">
        <v>72</v>
      </c>
      <c r="AE94" s="109">
        <v>43221</v>
      </c>
      <c r="AF94" s="109">
        <v>43222</v>
      </c>
      <c r="AG94" s="109">
        <v>43223</v>
      </c>
      <c r="AH94" s="12" t="s">
        <v>344</v>
      </c>
      <c r="AI94" s="32"/>
      <c r="AJ94" s="32"/>
    </row>
    <row r="95" spans="1:36" s="33" customFormat="1" ht="87" customHeight="1">
      <c r="A95" s="37">
        <v>8</v>
      </c>
      <c r="B95" s="70">
        <v>1808</v>
      </c>
      <c r="C95" s="52" t="s">
        <v>162</v>
      </c>
      <c r="D95" s="8"/>
      <c r="E95" s="13" t="s">
        <v>151</v>
      </c>
      <c r="F95" s="12" t="s">
        <v>190</v>
      </c>
      <c r="G95" s="233" t="s">
        <v>369</v>
      </c>
      <c r="H95" s="76" t="s">
        <v>391</v>
      </c>
      <c r="I95" s="129" t="s">
        <v>392</v>
      </c>
      <c r="J95" s="172" t="s">
        <v>412</v>
      </c>
      <c r="K95" s="89" t="s">
        <v>84</v>
      </c>
      <c r="L95" s="8"/>
      <c r="M95" s="131">
        <v>5932.2</v>
      </c>
      <c r="N95" s="131">
        <f t="shared" si="4"/>
        <v>6999.9959999999992</v>
      </c>
      <c r="O95" s="13" t="s">
        <v>191</v>
      </c>
      <c r="P95" s="52" t="s">
        <v>162</v>
      </c>
      <c r="Q95" s="63" t="s">
        <v>70</v>
      </c>
      <c r="R95" s="149">
        <v>43191</v>
      </c>
      <c r="S95" s="109">
        <v>43221</v>
      </c>
      <c r="T95" s="81"/>
      <c r="U95" s="56"/>
      <c r="V95" s="56"/>
      <c r="W95" s="9"/>
      <c r="X95" s="70" t="str">
        <f>G95</f>
        <v>Поставка резиновых ковриков</v>
      </c>
      <c r="Y95" s="99" t="s">
        <v>68</v>
      </c>
      <c r="Z95" s="74" t="s">
        <v>61</v>
      </c>
      <c r="AA95" s="76" t="s">
        <v>60</v>
      </c>
      <c r="AB95" s="102" t="s">
        <v>368</v>
      </c>
      <c r="AC95" s="76" t="s">
        <v>71</v>
      </c>
      <c r="AD95" s="52" t="s">
        <v>72</v>
      </c>
      <c r="AE95" s="109">
        <v>43221</v>
      </c>
      <c r="AF95" s="109">
        <v>43222</v>
      </c>
      <c r="AG95" s="151">
        <v>43252</v>
      </c>
      <c r="AH95" s="12" t="s">
        <v>344</v>
      </c>
      <c r="AI95" s="32"/>
      <c r="AJ95" s="32"/>
    </row>
    <row r="96" spans="1:36" s="33" customFormat="1" ht="87" customHeight="1">
      <c r="A96" s="210"/>
      <c r="B96" s="211"/>
      <c r="C96" s="212"/>
      <c r="D96" s="213"/>
      <c r="E96" s="214"/>
      <c r="F96" s="215"/>
      <c r="G96" s="216"/>
      <c r="H96" s="76"/>
      <c r="I96" s="129"/>
      <c r="J96" s="32"/>
      <c r="K96" s="89"/>
      <c r="L96" s="8"/>
      <c r="M96" s="130">
        <f>SUBTOTAL(9,M56:M95)</f>
        <v>1026012.687</v>
      </c>
      <c r="N96" s="130">
        <f>SUBTOTAL(9,N56:N95)</f>
        <v>1210694.9706600003</v>
      </c>
      <c r="O96" s="13"/>
      <c r="P96" s="52"/>
      <c r="Q96" s="63"/>
      <c r="R96" s="149"/>
      <c r="S96" s="109"/>
      <c r="T96" s="81"/>
      <c r="U96" s="56"/>
      <c r="V96" s="56"/>
      <c r="W96" s="9"/>
      <c r="X96" s="70"/>
      <c r="Y96" s="99"/>
      <c r="Z96" s="74"/>
      <c r="AA96" s="76"/>
      <c r="AB96" s="102"/>
      <c r="AC96" s="76"/>
      <c r="AD96" s="52"/>
      <c r="AE96" s="109"/>
      <c r="AF96" s="109"/>
      <c r="AG96" s="151"/>
      <c r="AH96" s="12"/>
      <c r="AI96" s="32"/>
      <c r="AJ96" s="32"/>
    </row>
    <row r="97" spans="1:36" s="33" customFormat="1" ht="30" customHeight="1">
      <c r="A97" s="274" t="s">
        <v>202</v>
      </c>
      <c r="B97" s="275"/>
      <c r="C97" s="275"/>
      <c r="D97" s="275"/>
      <c r="E97" s="275"/>
      <c r="F97" s="275"/>
      <c r="G97" s="276"/>
      <c r="H97" s="43"/>
      <c r="I97" s="9"/>
      <c r="J97" s="32"/>
      <c r="K97" s="31"/>
      <c r="L97" s="8"/>
      <c r="M97" s="148">
        <f>M55+M96</f>
        <v>7107449.1229999997</v>
      </c>
      <c r="N97" s="148">
        <f>N55+N96</f>
        <v>8386789.96514</v>
      </c>
      <c r="O97" s="32"/>
      <c r="P97" s="8"/>
      <c r="Q97" s="32"/>
      <c r="R97" s="15"/>
      <c r="S97" s="16"/>
      <c r="T97" s="32"/>
      <c r="U97" s="32"/>
      <c r="V97" s="50"/>
      <c r="W97" s="8"/>
      <c r="X97" s="11"/>
      <c r="Y97" s="8"/>
      <c r="Z97" s="42"/>
      <c r="AA97" s="11"/>
      <c r="AB97" s="8"/>
      <c r="AC97" s="16"/>
      <c r="AD97" s="17"/>
      <c r="AE97" s="17"/>
      <c r="AF97" s="38"/>
      <c r="AG97" s="32"/>
      <c r="AH97" s="105"/>
      <c r="AI97" s="32"/>
      <c r="AJ97" s="32"/>
    </row>
    <row r="98" spans="1:36" s="33" customFormat="1">
      <c r="A98" s="274" t="s">
        <v>203</v>
      </c>
      <c r="B98" s="275"/>
      <c r="C98" s="275"/>
      <c r="D98" s="275"/>
      <c r="E98" s="275"/>
      <c r="F98" s="275"/>
      <c r="G98" s="276"/>
      <c r="H98" s="43"/>
      <c r="I98" s="46"/>
      <c r="J98" s="32"/>
      <c r="K98" s="31"/>
      <c r="L98" s="8"/>
      <c r="M98" s="148">
        <f>M14+M25+M31+M97</f>
        <v>7639312.6769999992</v>
      </c>
      <c r="N98" s="148">
        <f>N14+N25+N31+N97</f>
        <v>9014388.9588600006</v>
      </c>
      <c r="O98" s="32"/>
      <c r="P98" s="8"/>
      <c r="Q98" s="32"/>
      <c r="R98" s="15"/>
      <c r="S98" s="16"/>
      <c r="T98" s="32"/>
      <c r="U98" s="32"/>
      <c r="V98" s="50"/>
      <c r="W98" s="8"/>
      <c r="X98" s="11"/>
      <c r="Y98" s="8"/>
      <c r="Z98" s="42"/>
      <c r="AA98" s="11"/>
      <c r="AB98" s="8"/>
      <c r="AC98" s="16"/>
      <c r="AD98" s="17"/>
      <c r="AE98" s="17"/>
      <c r="AF98" s="38"/>
      <c r="AG98" s="32"/>
      <c r="AH98" s="105"/>
      <c r="AI98" s="32"/>
      <c r="AJ98" s="32"/>
    </row>
    <row r="99" spans="1:36" s="33" customFormat="1">
      <c r="A99" s="34"/>
      <c r="B99" s="34"/>
      <c r="G99" s="44"/>
      <c r="H99" s="44"/>
      <c r="K99" s="34"/>
      <c r="M99" s="135"/>
      <c r="N99" s="135"/>
      <c r="V99" s="51"/>
      <c r="Z99" s="44"/>
      <c r="AE99" s="36"/>
      <c r="AF99" s="44"/>
    </row>
    <row r="100" spans="1:36" s="33" customFormat="1">
      <c r="A100" s="34"/>
      <c r="B100" s="34"/>
      <c r="G100" s="44"/>
      <c r="H100" s="44"/>
      <c r="K100" s="34"/>
      <c r="M100" s="135"/>
      <c r="N100" s="135"/>
      <c r="V100" s="51"/>
      <c r="Z100" s="44"/>
      <c r="AE100" s="36"/>
      <c r="AF100" s="44"/>
    </row>
    <row r="101" spans="1:36" s="33" customFormat="1">
      <c r="A101" s="34"/>
      <c r="B101" s="34"/>
      <c r="G101" s="44"/>
      <c r="H101" s="44"/>
      <c r="M101" s="135"/>
      <c r="N101" s="135"/>
      <c r="V101" s="51"/>
      <c r="Z101" s="44"/>
      <c r="AE101" s="36"/>
      <c r="AF101" s="44"/>
    </row>
    <row r="102" spans="1:36" s="33" customFormat="1">
      <c r="A102" s="34"/>
      <c r="B102" s="34"/>
      <c r="G102" s="44"/>
      <c r="H102" s="44"/>
      <c r="M102" s="135"/>
      <c r="N102" s="135"/>
      <c r="V102" s="51"/>
      <c r="Z102" s="44"/>
      <c r="AE102" s="36"/>
      <c r="AF102" s="44"/>
    </row>
    <row r="103" spans="1:36" s="33" customFormat="1">
      <c r="A103" s="34"/>
      <c r="B103" s="34"/>
      <c r="G103" s="44"/>
      <c r="H103" s="44"/>
      <c r="M103" s="135"/>
      <c r="N103" s="135"/>
      <c r="V103" s="51"/>
      <c r="Z103" s="44"/>
      <c r="AE103" s="36"/>
      <c r="AF103" s="44"/>
    </row>
    <row r="104" spans="1:36" s="33" customFormat="1">
      <c r="A104" s="34"/>
      <c r="B104" s="34"/>
      <c r="G104" s="44"/>
      <c r="H104" s="44"/>
      <c r="M104" s="135"/>
      <c r="N104" s="135"/>
      <c r="V104" s="51"/>
      <c r="Z104" s="44"/>
      <c r="AE104" s="36"/>
      <c r="AF104" s="44"/>
    </row>
    <row r="105" spans="1:36" s="33" customFormat="1">
      <c r="A105" s="34"/>
      <c r="B105" s="34"/>
      <c r="G105" s="44"/>
      <c r="H105" s="44"/>
      <c r="M105" s="135"/>
      <c r="N105" s="135"/>
      <c r="V105" s="51"/>
      <c r="Z105" s="44"/>
      <c r="AE105" s="36"/>
      <c r="AF105" s="44"/>
    </row>
    <row r="106" spans="1:36" s="33" customFormat="1">
      <c r="A106" s="34"/>
      <c r="B106" s="34"/>
      <c r="G106" s="44"/>
      <c r="H106" s="44"/>
      <c r="M106" s="135"/>
      <c r="N106" s="135"/>
      <c r="V106" s="51"/>
      <c r="Z106" s="44"/>
      <c r="AE106" s="36"/>
      <c r="AF106" s="44"/>
    </row>
    <row r="107" spans="1:36" s="33" customFormat="1">
      <c r="A107" s="34"/>
      <c r="B107" s="34"/>
      <c r="G107" s="44"/>
      <c r="H107" s="44"/>
      <c r="M107" s="135"/>
      <c r="N107" s="135"/>
      <c r="V107" s="51"/>
      <c r="Z107" s="44"/>
      <c r="AE107" s="36"/>
      <c r="AF107" s="44"/>
    </row>
    <row r="108" spans="1:36" s="33" customFormat="1">
      <c r="A108" s="34"/>
      <c r="B108" s="34"/>
      <c r="G108" s="44"/>
      <c r="H108" s="44"/>
      <c r="M108" s="135"/>
      <c r="N108" s="135"/>
      <c r="V108" s="51"/>
      <c r="Z108" s="44"/>
      <c r="AE108" s="36"/>
      <c r="AF108" s="44"/>
    </row>
    <row r="109" spans="1:36" s="33" customFormat="1">
      <c r="A109" s="34"/>
      <c r="B109" s="34"/>
      <c r="G109" s="44"/>
      <c r="H109" s="44"/>
      <c r="M109" s="135"/>
      <c r="N109" s="135"/>
      <c r="V109" s="51"/>
      <c r="Z109" s="44"/>
      <c r="AE109" s="36"/>
      <c r="AF109" s="44"/>
    </row>
    <row r="110" spans="1:36" s="33" customFormat="1">
      <c r="A110" s="34"/>
      <c r="B110" s="34"/>
      <c r="G110" s="44"/>
      <c r="H110" s="44"/>
      <c r="M110" s="135"/>
      <c r="N110" s="135"/>
      <c r="V110" s="51"/>
      <c r="Z110" s="44"/>
      <c r="AE110" s="36"/>
      <c r="AF110" s="44"/>
    </row>
    <row r="111" spans="1:36" s="33" customFormat="1">
      <c r="A111" s="34"/>
      <c r="B111" s="34"/>
      <c r="G111" s="44"/>
      <c r="H111" s="44"/>
      <c r="M111" s="135"/>
      <c r="N111" s="135"/>
      <c r="V111" s="51"/>
      <c r="Z111" s="44"/>
      <c r="AE111" s="36"/>
      <c r="AF111" s="44"/>
    </row>
    <row r="112" spans="1:36" s="33" customFormat="1">
      <c r="A112" s="34"/>
      <c r="B112" s="34"/>
      <c r="G112" s="44"/>
      <c r="H112" s="44"/>
      <c r="M112" s="135"/>
      <c r="N112" s="135"/>
      <c r="V112" s="51"/>
      <c r="Z112" s="44"/>
      <c r="AE112" s="36"/>
      <c r="AF112" s="44"/>
    </row>
    <row r="113" spans="1:32" s="33" customFormat="1">
      <c r="A113" s="34"/>
      <c r="B113" s="34"/>
      <c r="G113" s="44"/>
      <c r="H113" s="44"/>
      <c r="M113" s="135"/>
      <c r="N113" s="135"/>
      <c r="V113" s="51"/>
      <c r="Z113" s="44"/>
      <c r="AE113" s="36"/>
      <c r="AF113" s="44"/>
    </row>
    <row r="114" spans="1:32" s="33" customFormat="1">
      <c r="A114" s="34"/>
      <c r="B114" s="34"/>
      <c r="G114" s="44"/>
      <c r="H114" s="44"/>
      <c r="M114" s="135"/>
      <c r="N114" s="135"/>
      <c r="V114" s="51"/>
      <c r="Z114" s="44"/>
      <c r="AE114" s="36"/>
      <c r="AF114" s="44"/>
    </row>
    <row r="115" spans="1:32" s="33" customFormat="1">
      <c r="A115" s="34"/>
      <c r="B115" s="34"/>
      <c r="G115" s="44"/>
      <c r="H115" s="44"/>
      <c r="M115" s="135"/>
      <c r="N115" s="135"/>
      <c r="V115" s="51"/>
      <c r="Z115" s="44"/>
      <c r="AE115" s="36"/>
      <c r="AF115" s="44"/>
    </row>
    <row r="116" spans="1:32" s="33" customFormat="1">
      <c r="A116" s="34"/>
      <c r="B116" s="34"/>
      <c r="G116" s="44"/>
      <c r="H116" s="44"/>
      <c r="M116" s="135"/>
      <c r="N116" s="135"/>
      <c r="V116" s="51"/>
      <c r="Z116" s="44"/>
      <c r="AE116" s="36"/>
      <c r="AF116" s="44"/>
    </row>
    <row r="117" spans="1:32" s="33" customFormat="1">
      <c r="A117" s="34"/>
      <c r="B117" s="34"/>
      <c r="G117" s="44"/>
      <c r="H117" s="44"/>
      <c r="M117" s="135"/>
      <c r="N117" s="135"/>
      <c r="V117" s="51"/>
      <c r="Z117" s="44"/>
      <c r="AE117" s="36"/>
      <c r="AF117" s="44"/>
    </row>
    <row r="118" spans="1:32" s="33" customFormat="1">
      <c r="A118" s="34"/>
      <c r="B118" s="34"/>
      <c r="G118" s="44"/>
      <c r="H118" s="44"/>
      <c r="M118" s="135"/>
      <c r="N118" s="135"/>
      <c r="V118" s="51"/>
      <c r="Z118" s="44"/>
      <c r="AE118" s="36"/>
      <c r="AF118" s="44"/>
    </row>
    <row r="119" spans="1:32" s="33" customFormat="1">
      <c r="A119" s="34"/>
      <c r="B119" s="34"/>
      <c r="G119" s="44"/>
      <c r="H119" s="44"/>
      <c r="M119" s="135"/>
      <c r="N119" s="135"/>
      <c r="V119" s="51"/>
      <c r="Z119" s="44"/>
      <c r="AE119" s="36"/>
      <c r="AF119" s="44"/>
    </row>
    <row r="120" spans="1:32" s="33" customFormat="1">
      <c r="A120" s="34"/>
      <c r="B120" s="34"/>
      <c r="G120" s="44"/>
      <c r="H120" s="44"/>
      <c r="M120" s="135"/>
      <c r="N120" s="135"/>
      <c r="V120" s="51"/>
      <c r="Z120" s="44"/>
      <c r="AE120" s="36"/>
      <c r="AF120" s="44"/>
    </row>
    <row r="121" spans="1:32" s="33" customFormat="1">
      <c r="A121" s="34"/>
      <c r="B121" s="34"/>
      <c r="G121" s="44"/>
      <c r="H121" s="44"/>
      <c r="M121" s="135"/>
      <c r="N121" s="135"/>
      <c r="V121" s="51"/>
      <c r="Z121" s="44"/>
      <c r="AE121" s="36"/>
      <c r="AF121" s="44"/>
    </row>
    <row r="122" spans="1:32" s="33" customFormat="1">
      <c r="A122" s="34"/>
      <c r="B122" s="34"/>
      <c r="G122" s="44"/>
      <c r="H122" s="44"/>
      <c r="M122" s="135"/>
      <c r="N122" s="135"/>
      <c r="V122" s="51"/>
      <c r="Z122" s="44"/>
      <c r="AE122" s="36"/>
      <c r="AF122" s="44"/>
    </row>
    <row r="123" spans="1:32" s="33" customFormat="1">
      <c r="A123" s="34"/>
      <c r="B123" s="34"/>
      <c r="G123" s="44"/>
      <c r="H123" s="44"/>
      <c r="M123" s="135"/>
      <c r="N123" s="135"/>
      <c r="V123" s="51"/>
      <c r="Z123" s="44"/>
      <c r="AE123" s="36"/>
      <c r="AF123" s="44"/>
    </row>
    <row r="124" spans="1:32" s="33" customFormat="1">
      <c r="A124" s="34"/>
      <c r="B124" s="34"/>
      <c r="G124" s="44"/>
      <c r="H124" s="44"/>
      <c r="M124" s="135"/>
      <c r="N124" s="135"/>
      <c r="V124" s="51"/>
      <c r="Z124" s="44"/>
      <c r="AE124" s="36"/>
      <c r="AF124" s="44"/>
    </row>
    <row r="125" spans="1:32" s="33" customFormat="1">
      <c r="A125" s="34"/>
      <c r="B125" s="34"/>
      <c r="G125" s="44"/>
      <c r="H125" s="44"/>
      <c r="M125" s="135"/>
      <c r="N125" s="135"/>
      <c r="V125" s="51"/>
      <c r="Z125" s="44"/>
      <c r="AE125" s="36"/>
      <c r="AF125" s="44"/>
    </row>
    <row r="126" spans="1:32" s="33" customFormat="1">
      <c r="A126" s="34"/>
      <c r="B126" s="34"/>
      <c r="G126" s="44"/>
      <c r="H126" s="44"/>
      <c r="M126" s="135"/>
      <c r="N126" s="135"/>
      <c r="V126" s="51"/>
      <c r="Z126" s="44"/>
      <c r="AE126" s="36"/>
      <c r="AF126" s="44"/>
    </row>
    <row r="127" spans="1:32" s="33" customFormat="1">
      <c r="A127" s="34"/>
      <c r="B127" s="34"/>
      <c r="G127" s="44"/>
      <c r="H127" s="44"/>
      <c r="M127" s="135"/>
      <c r="N127" s="135"/>
      <c r="V127" s="51"/>
      <c r="Z127" s="44"/>
      <c r="AE127" s="36"/>
      <c r="AF127" s="44"/>
    </row>
    <row r="128" spans="1:32" s="33" customFormat="1">
      <c r="A128" s="34"/>
      <c r="B128" s="34"/>
      <c r="G128" s="44"/>
      <c r="H128" s="44"/>
      <c r="M128" s="135"/>
      <c r="N128" s="135"/>
      <c r="V128" s="51"/>
      <c r="Z128" s="44"/>
      <c r="AE128" s="36"/>
      <c r="AF128" s="44"/>
    </row>
    <row r="129" spans="1:32" s="33" customFormat="1">
      <c r="A129" s="34"/>
      <c r="B129" s="34"/>
      <c r="G129" s="44"/>
      <c r="H129" s="44"/>
      <c r="M129" s="135"/>
      <c r="N129" s="135"/>
      <c r="V129" s="51"/>
      <c r="Z129" s="44"/>
      <c r="AE129" s="36"/>
      <c r="AF129" s="44"/>
    </row>
    <row r="130" spans="1:32" s="33" customFormat="1">
      <c r="A130" s="34"/>
      <c r="B130" s="34"/>
      <c r="G130" s="44"/>
      <c r="H130" s="44"/>
      <c r="M130" s="135"/>
      <c r="N130" s="135"/>
      <c r="V130" s="51"/>
      <c r="Z130" s="44"/>
      <c r="AE130" s="36"/>
      <c r="AF130" s="44"/>
    </row>
    <row r="131" spans="1:32" s="33" customFormat="1">
      <c r="A131" s="34"/>
      <c r="B131" s="34"/>
      <c r="G131" s="44"/>
      <c r="H131" s="44"/>
      <c r="M131" s="135"/>
      <c r="N131" s="135"/>
      <c r="V131" s="51"/>
      <c r="Z131" s="44"/>
      <c r="AE131" s="36"/>
      <c r="AF131" s="44"/>
    </row>
    <row r="132" spans="1:32">
      <c r="B132" s="3"/>
    </row>
    <row r="133" spans="1:32">
      <c r="B133" s="3"/>
    </row>
    <row r="134" spans="1:32">
      <c r="B134" s="3"/>
    </row>
    <row r="135" spans="1:32">
      <c r="B135" s="3"/>
    </row>
    <row r="136" spans="1:32">
      <c r="B136" s="3"/>
    </row>
    <row r="137" spans="1:32">
      <c r="B137" s="3"/>
    </row>
  </sheetData>
  <autoFilter ref="A9:AJ89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5">
    <mergeCell ref="A14:G14"/>
    <mergeCell ref="A25:G25"/>
    <mergeCell ref="A31:G31"/>
    <mergeCell ref="A97:G97"/>
    <mergeCell ref="A98:G98"/>
    <mergeCell ref="AJ6:AJ8"/>
    <mergeCell ref="C7:C8"/>
    <mergeCell ref="D7:D8"/>
    <mergeCell ref="X7:X8"/>
    <mergeCell ref="P7:P8"/>
    <mergeCell ref="Q7:Q8"/>
    <mergeCell ref="R7:R8"/>
    <mergeCell ref="S7:S8"/>
    <mergeCell ref="T7:T8"/>
    <mergeCell ref="U7:U8"/>
    <mergeCell ref="V7:V8"/>
    <mergeCell ref="P6:S6"/>
    <mergeCell ref="AH6:AH8"/>
    <mergeCell ref="AI6:AI8"/>
    <mergeCell ref="X6:AG6"/>
    <mergeCell ref="Y7:Y8"/>
    <mergeCell ref="A1:H1"/>
    <mergeCell ref="A3:XFD3"/>
    <mergeCell ref="A6:A8"/>
    <mergeCell ref="B6:B8"/>
    <mergeCell ref="F6:F8"/>
    <mergeCell ref="G6:G8"/>
    <mergeCell ref="H6:H8"/>
    <mergeCell ref="I6:I8"/>
    <mergeCell ref="J6:J8"/>
    <mergeCell ref="K6:K8"/>
    <mergeCell ref="L6:L8"/>
    <mergeCell ref="M6:M8"/>
    <mergeCell ref="Z7:AA7"/>
    <mergeCell ref="W7:W8"/>
    <mergeCell ref="AE7:AE8"/>
    <mergeCell ref="T6:W6"/>
    <mergeCell ref="N6:N8"/>
    <mergeCell ref="O6:O8"/>
    <mergeCell ref="AF7:AF8"/>
    <mergeCell ref="AG7:AG8"/>
    <mergeCell ref="C6:D6"/>
    <mergeCell ref="E6:E8"/>
    <mergeCell ref="AB7:AB8"/>
    <mergeCell ref="AC7:AD7"/>
  </mergeCells>
  <pageMargins left="0.7" right="0.7" top="0.75" bottom="0.75" header="0.3" footer="0.3"/>
  <pageSetup paperSize="9" scale="14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59"/>
  <sheetViews>
    <sheetView topLeftCell="A7" zoomScale="80" zoomScaleNormal="80" workbookViewId="0">
      <selection activeCell="G18" sqref="G18"/>
    </sheetView>
  </sheetViews>
  <sheetFormatPr defaultRowHeight="15"/>
  <cols>
    <col min="1" max="1" width="6.42578125" style="3" customWidth="1"/>
    <col min="2" max="2" width="7.28515625" customWidth="1"/>
    <col min="3" max="3" width="13.85546875" customWidth="1"/>
    <col min="4" max="4" width="16" customWidth="1"/>
    <col min="5" max="5" width="9.5703125" customWidth="1"/>
    <col min="6" max="6" width="9.140625" customWidth="1"/>
    <col min="7" max="7" width="35.5703125" style="40" customWidth="1"/>
    <col min="8" max="8" width="12.7109375" style="40" customWidth="1"/>
    <col min="9" max="9" width="18.28515625" customWidth="1"/>
    <col min="10" max="10" width="16.5703125" customWidth="1"/>
    <col min="11" max="11" width="16.140625" customWidth="1"/>
    <col min="12" max="12" width="15.28515625" customWidth="1"/>
    <col min="13" max="13" width="15.28515625" style="135" customWidth="1"/>
    <col min="14" max="14" width="14" style="135" customWidth="1"/>
    <col min="15" max="15" width="8.5703125" style="33" customWidth="1"/>
    <col min="16" max="16" width="20" customWidth="1"/>
    <col min="17" max="17" width="11" customWidth="1"/>
    <col min="18" max="19" width="14.85546875" customWidth="1"/>
    <col min="20" max="21" width="11.28515625" customWidth="1"/>
    <col min="22" max="22" width="11.28515625" style="48" customWidth="1"/>
    <col min="23" max="23" width="11.28515625" customWidth="1"/>
    <col min="24" max="24" width="30.28515625" customWidth="1"/>
    <col min="25" max="25" width="17.28515625" customWidth="1"/>
    <col min="26" max="26" width="10.28515625" style="40" customWidth="1"/>
    <col min="27" max="27" width="10.28515625" customWidth="1"/>
    <col min="28" max="28" width="7.85546875" customWidth="1"/>
    <col min="29" max="29" width="16.5703125" customWidth="1"/>
    <col min="30" max="30" width="25.7109375" customWidth="1"/>
    <col min="31" max="31" width="13.85546875" customWidth="1"/>
    <col min="32" max="32" width="13.85546875" style="40" customWidth="1"/>
    <col min="33" max="33" width="13.85546875" customWidth="1"/>
    <col min="34" max="34" width="8.42578125" customWidth="1"/>
    <col min="35" max="35" width="15.28515625" customWidth="1"/>
    <col min="36" max="36" width="15.5703125" customWidth="1"/>
  </cols>
  <sheetData>
    <row r="1" spans="1:36" s="118" customFormat="1">
      <c r="A1" s="253" t="s">
        <v>205</v>
      </c>
      <c r="B1" s="253"/>
      <c r="C1" s="253"/>
      <c r="D1" s="253"/>
      <c r="E1" s="253"/>
      <c r="F1" s="253"/>
      <c r="G1" s="253"/>
      <c r="H1" s="253"/>
      <c r="M1" s="132"/>
      <c r="N1" s="132"/>
      <c r="O1" s="119"/>
      <c r="V1" s="48"/>
      <c r="Z1" s="120"/>
      <c r="AF1" s="120"/>
    </row>
    <row r="2" spans="1:36" s="118" customFormat="1">
      <c r="A2" s="153"/>
      <c r="G2" s="120"/>
      <c r="H2" s="120"/>
      <c r="M2" s="132"/>
      <c r="N2" s="132"/>
      <c r="O2" s="119"/>
      <c r="V2" s="48"/>
      <c r="Z2" s="120"/>
      <c r="AF2" s="120"/>
    </row>
    <row r="3" spans="1:36" s="254" customFormat="1" ht="23.25">
      <c r="A3" s="254" t="s">
        <v>340</v>
      </c>
      <c r="V3" s="255"/>
    </row>
    <row r="4" spans="1:36" s="118" customFormat="1" ht="15.75" customHeight="1">
      <c r="A4" s="153"/>
      <c r="G4" s="120"/>
      <c r="H4" s="120"/>
      <c r="J4" s="118" t="s">
        <v>165</v>
      </c>
      <c r="M4" s="132"/>
      <c r="N4" s="132"/>
      <c r="O4" s="119"/>
      <c r="V4" s="48"/>
      <c r="Z4" s="120"/>
      <c r="AF4" s="120"/>
    </row>
    <row r="5" spans="1:36" s="122" customFormat="1" ht="15" customHeight="1">
      <c r="G5" s="123"/>
      <c r="H5" s="123"/>
      <c r="M5" s="133"/>
      <c r="N5" s="133"/>
      <c r="O5" s="124"/>
      <c r="V5" s="49"/>
      <c r="Z5" s="123"/>
      <c r="AF5" s="123"/>
    </row>
    <row r="6" spans="1:36" s="6" customFormat="1" ht="40.5" customHeight="1">
      <c r="A6" s="245" t="s">
        <v>30</v>
      </c>
      <c r="B6" s="245" t="s">
        <v>18</v>
      </c>
      <c r="C6" s="247" t="s">
        <v>20</v>
      </c>
      <c r="D6" s="247"/>
      <c r="E6" s="248" t="s">
        <v>36</v>
      </c>
      <c r="F6" s="245" t="s">
        <v>21</v>
      </c>
      <c r="G6" s="243" t="s">
        <v>22</v>
      </c>
      <c r="H6" s="243" t="s">
        <v>160</v>
      </c>
      <c r="I6" s="245" t="s">
        <v>161</v>
      </c>
      <c r="J6" s="245" t="s">
        <v>164</v>
      </c>
      <c r="K6" s="245" t="s">
        <v>53</v>
      </c>
      <c r="L6" s="247" t="s">
        <v>54</v>
      </c>
      <c r="M6" s="258" t="s">
        <v>166</v>
      </c>
      <c r="N6" s="241" t="s">
        <v>167</v>
      </c>
      <c r="O6" s="242" t="s">
        <v>37</v>
      </c>
      <c r="P6" s="264" t="s">
        <v>0</v>
      </c>
      <c r="Q6" s="265"/>
      <c r="R6" s="265"/>
      <c r="S6" s="266"/>
      <c r="T6" s="264" t="s">
        <v>39</v>
      </c>
      <c r="U6" s="265"/>
      <c r="V6" s="265"/>
      <c r="W6" s="266"/>
      <c r="X6" s="264" t="s">
        <v>31</v>
      </c>
      <c r="Y6" s="265"/>
      <c r="Z6" s="265"/>
      <c r="AA6" s="265"/>
      <c r="AB6" s="265"/>
      <c r="AC6" s="265"/>
      <c r="AD6" s="265"/>
      <c r="AE6" s="265"/>
      <c r="AF6" s="265"/>
      <c r="AG6" s="266"/>
      <c r="AH6" s="247" t="s">
        <v>19</v>
      </c>
      <c r="AI6" s="247" t="s">
        <v>55</v>
      </c>
      <c r="AJ6" s="267" t="s">
        <v>42</v>
      </c>
    </row>
    <row r="7" spans="1:36" s="6" customFormat="1" ht="40.5" customHeight="1">
      <c r="A7" s="256"/>
      <c r="B7" s="256"/>
      <c r="C7" s="245" t="s">
        <v>56</v>
      </c>
      <c r="D7" s="245" t="s">
        <v>57</v>
      </c>
      <c r="E7" s="249"/>
      <c r="F7" s="256"/>
      <c r="G7" s="257"/>
      <c r="H7" s="257"/>
      <c r="I7" s="256"/>
      <c r="J7" s="256"/>
      <c r="K7" s="256"/>
      <c r="L7" s="247"/>
      <c r="M7" s="259"/>
      <c r="N7" s="241"/>
      <c r="O7" s="242"/>
      <c r="P7" s="247" t="s">
        <v>58</v>
      </c>
      <c r="Q7" s="247" t="s">
        <v>43</v>
      </c>
      <c r="R7" s="247" t="s">
        <v>73</v>
      </c>
      <c r="S7" s="263" t="s">
        <v>74</v>
      </c>
      <c r="T7" s="247" t="s">
        <v>168</v>
      </c>
      <c r="U7" s="247" t="s">
        <v>38</v>
      </c>
      <c r="V7" s="270" t="s">
        <v>169</v>
      </c>
      <c r="W7" s="247" t="s">
        <v>170</v>
      </c>
      <c r="X7" s="245" t="s">
        <v>28</v>
      </c>
      <c r="Y7" s="245" t="s">
        <v>29</v>
      </c>
      <c r="Z7" s="261" t="s">
        <v>23</v>
      </c>
      <c r="AA7" s="262"/>
      <c r="AB7" s="245" t="s">
        <v>35</v>
      </c>
      <c r="AC7" s="251" t="s">
        <v>25</v>
      </c>
      <c r="AD7" s="252"/>
      <c r="AE7" s="263" t="s">
        <v>75</v>
      </c>
      <c r="AF7" s="243" t="s">
        <v>76</v>
      </c>
      <c r="AG7" s="245" t="s">
        <v>77</v>
      </c>
      <c r="AH7" s="247"/>
      <c r="AI7" s="247"/>
      <c r="AJ7" s="268"/>
    </row>
    <row r="8" spans="1:36" s="6" customFormat="1" ht="40.5" customHeight="1">
      <c r="A8" s="246"/>
      <c r="B8" s="246"/>
      <c r="C8" s="246"/>
      <c r="D8" s="246"/>
      <c r="E8" s="250"/>
      <c r="F8" s="246"/>
      <c r="G8" s="244"/>
      <c r="H8" s="244"/>
      <c r="I8" s="246"/>
      <c r="J8" s="246"/>
      <c r="K8" s="246"/>
      <c r="L8" s="247"/>
      <c r="M8" s="260"/>
      <c r="N8" s="241"/>
      <c r="O8" s="242"/>
      <c r="P8" s="247"/>
      <c r="Q8" s="247"/>
      <c r="R8" s="247"/>
      <c r="S8" s="263"/>
      <c r="T8" s="247"/>
      <c r="U8" s="247"/>
      <c r="V8" s="270"/>
      <c r="W8" s="247"/>
      <c r="X8" s="246"/>
      <c r="Y8" s="246"/>
      <c r="Z8" s="111" t="s">
        <v>34</v>
      </c>
      <c r="AA8" s="152" t="s">
        <v>27</v>
      </c>
      <c r="AB8" s="246"/>
      <c r="AC8" s="113" t="s">
        <v>26</v>
      </c>
      <c r="AD8" s="114" t="s">
        <v>24</v>
      </c>
      <c r="AE8" s="263"/>
      <c r="AF8" s="244"/>
      <c r="AG8" s="246"/>
      <c r="AH8" s="247"/>
      <c r="AI8" s="247"/>
      <c r="AJ8" s="269"/>
    </row>
    <row r="9" spans="1:36" s="6" customFormat="1" ht="15" customHeight="1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6">
        <v>7</v>
      </c>
      <c r="H9" s="116">
        <v>8</v>
      </c>
      <c r="I9" s="115">
        <v>9</v>
      </c>
      <c r="J9" s="115">
        <v>10</v>
      </c>
      <c r="K9" s="115">
        <v>11</v>
      </c>
      <c r="L9" s="115">
        <v>12</v>
      </c>
      <c r="M9" s="136">
        <v>13</v>
      </c>
      <c r="N9" s="136">
        <v>14</v>
      </c>
      <c r="O9" s="117">
        <v>15</v>
      </c>
      <c r="P9" s="115">
        <v>16</v>
      </c>
      <c r="Q9" s="115">
        <v>17</v>
      </c>
      <c r="R9" s="115">
        <v>18</v>
      </c>
      <c r="S9" s="115">
        <v>19</v>
      </c>
      <c r="T9" s="115">
        <v>20</v>
      </c>
      <c r="U9" s="115">
        <v>21</v>
      </c>
      <c r="V9" s="115">
        <v>22</v>
      </c>
      <c r="W9" s="115">
        <v>23</v>
      </c>
      <c r="X9" s="115">
        <v>24</v>
      </c>
      <c r="Y9" s="115">
        <v>25</v>
      </c>
      <c r="Z9" s="116">
        <v>26</v>
      </c>
      <c r="AA9" s="115">
        <v>27</v>
      </c>
      <c r="AB9" s="115">
        <v>28</v>
      </c>
      <c r="AC9" s="115">
        <v>29</v>
      </c>
      <c r="AD9" s="115">
        <v>30</v>
      </c>
      <c r="AE9" s="115">
        <v>31</v>
      </c>
      <c r="AF9" s="116">
        <v>32</v>
      </c>
      <c r="AG9" s="115">
        <v>33</v>
      </c>
      <c r="AH9" s="115">
        <v>34</v>
      </c>
      <c r="AI9" s="115">
        <v>35</v>
      </c>
      <c r="AJ9" s="115">
        <v>36</v>
      </c>
    </row>
    <row r="10" spans="1:36" ht="29.25" customHeight="1">
      <c r="A10" s="144" t="s">
        <v>64</v>
      </c>
      <c r="B10" s="96"/>
      <c r="C10" s="145"/>
      <c r="D10" s="145"/>
      <c r="E10" s="96"/>
      <c r="F10" s="87"/>
      <c r="G10" s="59"/>
      <c r="H10" s="59"/>
      <c r="I10" s="145"/>
      <c r="J10" s="145"/>
      <c r="K10" s="62"/>
      <c r="L10" s="19"/>
      <c r="M10" s="131"/>
      <c r="N10" s="131"/>
      <c r="O10" s="13"/>
      <c r="P10" s="19"/>
      <c r="Q10" s="19"/>
      <c r="R10" s="19"/>
      <c r="S10" s="108"/>
      <c r="T10" s="19"/>
      <c r="U10" s="19"/>
      <c r="V10" s="19"/>
      <c r="W10" s="19"/>
      <c r="X10" s="19"/>
      <c r="Y10" s="19"/>
      <c r="Z10" s="41"/>
      <c r="AA10" s="19"/>
      <c r="AB10" s="100"/>
      <c r="AC10" s="76"/>
      <c r="AD10" s="52"/>
      <c r="AE10" s="108"/>
      <c r="AF10" s="108"/>
      <c r="AG10" s="21"/>
      <c r="AH10" s="67"/>
      <c r="AI10" s="19"/>
      <c r="AJ10" s="19"/>
    </row>
    <row r="11" spans="1:36" s="33" customFormat="1" ht="60.75">
      <c r="A11" s="37">
        <v>3</v>
      </c>
      <c r="B11" s="66">
        <v>1603</v>
      </c>
      <c r="C11" s="52" t="s">
        <v>162</v>
      </c>
      <c r="D11" s="8"/>
      <c r="E11" s="13" t="s">
        <v>144</v>
      </c>
      <c r="F11" s="57" t="s">
        <v>95</v>
      </c>
      <c r="G11" s="85" t="s">
        <v>327</v>
      </c>
      <c r="H11" s="74" t="s">
        <v>324</v>
      </c>
      <c r="I11" s="125" t="s">
        <v>325</v>
      </c>
      <c r="J11" s="32"/>
      <c r="K11" s="89" t="s">
        <v>84</v>
      </c>
      <c r="L11" s="52" t="s">
        <v>317</v>
      </c>
      <c r="M11" s="131">
        <v>253324.576</v>
      </c>
      <c r="N11" s="131">
        <f t="shared" ref="N11:N12" si="0">M11*1.18</f>
        <v>298922.99968000001</v>
      </c>
      <c r="O11" s="13" t="s">
        <v>193</v>
      </c>
      <c r="P11" s="52" t="s">
        <v>162</v>
      </c>
      <c r="Q11" s="89" t="s">
        <v>70</v>
      </c>
      <c r="R11" s="107">
        <v>42856</v>
      </c>
      <c r="S11" s="109">
        <v>42887</v>
      </c>
      <c r="T11" s="32"/>
      <c r="U11" s="32"/>
      <c r="V11" s="56"/>
      <c r="W11" s="8"/>
      <c r="X11" s="85" t="s">
        <v>326</v>
      </c>
      <c r="Y11" s="97" t="s">
        <v>67</v>
      </c>
      <c r="Z11" s="95">
        <v>796</v>
      </c>
      <c r="AA11" s="76" t="s">
        <v>60</v>
      </c>
      <c r="AB11" s="100">
        <v>1</v>
      </c>
      <c r="AC11" s="76" t="s">
        <v>71</v>
      </c>
      <c r="AD11" s="52" t="s">
        <v>72</v>
      </c>
      <c r="AE11" s="109">
        <v>42887</v>
      </c>
      <c r="AF11" s="109">
        <v>42887</v>
      </c>
      <c r="AG11" s="151">
        <v>42887</v>
      </c>
      <c r="AH11" s="67">
        <v>2017</v>
      </c>
      <c r="AI11" s="32"/>
      <c r="AJ11" s="156" t="s">
        <v>341</v>
      </c>
    </row>
    <row r="12" spans="1:36" s="33" customFormat="1" ht="60.75">
      <c r="A12" s="37">
        <v>3</v>
      </c>
      <c r="B12" s="66">
        <v>1603</v>
      </c>
      <c r="C12" s="52" t="s">
        <v>162</v>
      </c>
      <c r="D12" s="8"/>
      <c r="E12" s="13" t="s">
        <v>144</v>
      </c>
      <c r="F12" s="57" t="s">
        <v>96</v>
      </c>
      <c r="G12" s="63" t="s">
        <v>313</v>
      </c>
      <c r="H12" s="74" t="s">
        <v>207</v>
      </c>
      <c r="I12" s="125" t="s">
        <v>252</v>
      </c>
      <c r="J12" s="32"/>
      <c r="K12" s="89" t="s">
        <v>84</v>
      </c>
      <c r="L12" s="52" t="s">
        <v>317</v>
      </c>
      <c r="M12" s="131">
        <v>497061.86099999998</v>
      </c>
      <c r="N12" s="131">
        <f t="shared" si="0"/>
        <v>586532.99597999989</v>
      </c>
      <c r="O12" s="13" t="s">
        <v>193</v>
      </c>
      <c r="P12" s="52" t="s">
        <v>162</v>
      </c>
      <c r="Q12" s="89" t="s">
        <v>70</v>
      </c>
      <c r="R12" s="149">
        <v>42948</v>
      </c>
      <c r="S12" s="107">
        <v>42979</v>
      </c>
      <c r="T12" s="32"/>
      <c r="U12" s="32"/>
      <c r="V12" s="56"/>
      <c r="W12" s="8"/>
      <c r="X12" s="63" t="s">
        <v>313</v>
      </c>
      <c r="Y12" s="97" t="s">
        <v>67</v>
      </c>
      <c r="Z12" s="95">
        <v>796</v>
      </c>
      <c r="AA12" s="76" t="s">
        <v>60</v>
      </c>
      <c r="AB12" s="100">
        <v>1</v>
      </c>
      <c r="AC12" s="76" t="s">
        <v>71</v>
      </c>
      <c r="AD12" s="52" t="s">
        <v>72</v>
      </c>
      <c r="AE12" s="107">
        <v>42979</v>
      </c>
      <c r="AF12" s="107">
        <v>42979</v>
      </c>
      <c r="AG12" s="151">
        <v>43040</v>
      </c>
      <c r="AH12" s="67">
        <v>2017</v>
      </c>
      <c r="AI12" s="32"/>
      <c r="AJ12" s="156" t="s">
        <v>337</v>
      </c>
    </row>
    <row r="13" spans="1:36" s="33" customFormat="1" ht="35.25" customHeight="1">
      <c r="A13" s="274" t="s">
        <v>202</v>
      </c>
      <c r="B13" s="275"/>
      <c r="C13" s="275"/>
      <c r="D13" s="275"/>
      <c r="E13" s="275"/>
      <c r="F13" s="275"/>
      <c r="G13" s="276"/>
      <c r="H13" s="74"/>
      <c r="I13" s="125"/>
      <c r="J13" s="32"/>
      <c r="K13" s="89"/>
      <c r="L13" s="8"/>
      <c r="M13" s="130">
        <f>SUBTOTAL(9,M11:M12)</f>
        <v>750386.43699999992</v>
      </c>
      <c r="N13" s="130">
        <f>SUBTOTAL(9,N11:N12)</f>
        <v>885455.9956599999</v>
      </c>
      <c r="O13" s="13"/>
      <c r="P13" s="52"/>
      <c r="Q13" s="89"/>
      <c r="R13" s="15"/>
      <c r="S13" s="107"/>
      <c r="T13" s="32"/>
      <c r="U13" s="32"/>
      <c r="V13" s="56"/>
      <c r="W13" s="8"/>
      <c r="X13" s="82"/>
      <c r="Y13" s="97"/>
      <c r="Z13" s="95"/>
      <c r="AA13" s="76"/>
      <c r="AB13" s="100"/>
      <c r="AC13" s="76"/>
      <c r="AD13" s="52"/>
      <c r="AE13" s="107"/>
      <c r="AF13" s="107"/>
      <c r="AG13" s="13"/>
      <c r="AH13" s="13"/>
      <c r="AI13" s="32"/>
      <c r="AJ13" s="32"/>
    </row>
    <row r="14" spans="1:36" ht="24" customHeight="1">
      <c r="A14" s="144" t="s">
        <v>66</v>
      </c>
      <c r="B14" s="96"/>
      <c r="C14" s="145"/>
      <c r="D14" s="145"/>
      <c r="E14" s="96"/>
      <c r="F14" s="87"/>
      <c r="G14" s="147"/>
      <c r="H14" s="41"/>
      <c r="I14" s="31"/>
      <c r="J14" s="19"/>
      <c r="K14" s="18"/>
      <c r="L14" s="8"/>
      <c r="M14" s="131"/>
      <c r="N14" s="131"/>
      <c r="O14" s="13"/>
      <c r="P14" s="19"/>
      <c r="Q14" s="78"/>
      <c r="R14" s="19"/>
      <c r="S14" s="108"/>
      <c r="T14" s="19"/>
      <c r="U14" s="19"/>
      <c r="V14" s="19"/>
      <c r="W14" s="19"/>
      <c r="X14" s="19"/>
      <c r="Y14" s="19"/>
      <c r="Z14" s="41"/>
      <c r="AA14" s="19"/>
      <c r="AB14" s="19"/>
      <c r="AC14" s="53"/>
      <c r="AD14" s="53"/>
      <c r="AE14" s="108"/>
      <c r="AF14" s="108"/>
      <c r="AG14" s="21"/>
      <c r="AH14" s="62"/>
      <c r="AI14" s="19"/>
      <c r="AJ14" s="19"/>
    </row>
    <row r="15" spans="1:36" s="33" customFormat="1" ht="56.25" customHeight="1">
      <c r="A15" s="39">
        <v>8</v>
      </c>
      <c r="B15" s="70">
        <v>1608</v>
      </c>
      <c r="C15" s="52" t="s">
        <v>162</v>
      </c>
      <c r="D15" s="8"/>
      <c r="E15" s="13" t="s">
        <v>151</v>
      </c>
      <c r="F15" s="14" t="s">
        <v>95</v>
      </c>
      <c r="G15" s="72" t="s">
        <v>104</v>
      </c>
      <c r="H15" s="77" t="s">
        <v>224</v>
      </c>
      <c r="I15" s="127" t="s">
        <v>269</v>
      </c>
      <c r="J15" s="32"/>
      <c r="K15" s="89" t="s">
        <v>84</v>
      </c>
      <c r="L15" s="8"/>
      <c r="M15" s="131">
        <v>38813.559000000001</v>
      </c>
      <c r="N15" s="131">
        <f t="shared" ref="N15:N18" si="1">M15*1.18</f>
        <v>45799.999620000002</v>
      </c>
      <c r="O15" s="13" t="s">
        <v>191</v>
      </c>
      <c r="P15" s="52" t="s">
        <v>162</v>
      </c>
      <c r="Q15" s="63" t="s">
        <v>70</v>
      </c>
      <c r="R15" s="107">
        <v>42826</v>
      </c>
      <c r="S15" s="109">
        <v>42856</v>
      </c>
      <c r="T15" s="32"/>
      <c r="U15" s="32"/>
      <c r="V15" s="56"/>
      <c r="W15" s="8"/>
      <c r="X15" s="72" t="s">
        <v>104</v>
      </c>
      <c r="Y15" s="99" t="s">
        <v>68</v>
      </c>
      <c r="Z15" s="95">
        <v>796</v>
      </c>
      <c r="AA15" s="76" t="s">
        <v>60</v>
      </c>
      <c r="AB15" s="37">
        <v>46</v>
      </c>
      <c r="AC15" s="76" t="s">
        <v>71</v>
      </c>
      <c r="AD15" s="52" t="s">
        <v>72</v>
      </c>
      <c r="AE15" s="109">
        <v>42856</v>
      </c>
      <c r="AF15" s="109">
        <v>42856</v>
      </c>
      <c r="AG15" s="151">
        <v>42887</v>
      </c>
      <c r="AH15" s="12">
        <v>2017</v>
      </c>
      <c r="AI15" s="32"/>
      <c r="AJ15" s="156" t="s">
        <v>334</v>
      </c>
    </row>
    <row r="16" spans="1:36" s="33" customFormat="1" ht="87.75" customHeight="1">
      <c r="A16" s="37">
        <v>8</v>
      </c>
      <c r="B16" s="70">
        <v>1608</v>
      </c>
      <c r="C16" s="52" t="s">
        <v>162</v>
      </c>
      <c r="D16" s="8"/>
      <c r="E16" s="13" t="s">
        <v>151</v>
      </c>
      <c r="F16" s="12" t="s">
        <v>96</v>
      </c>
      <c r="G16" s="70" t="s">
        <v>328</v>
      </c>
      <c r="H16" s="76" t="s">
        <v>329</v>
      </c>
      <c r="I16" s="86" t="s">
        <v>330</v>
      </c>
      <c r="J16" s="32"/>
      <c r="K16" s="89" t="s">
        <v>84</v>
      </c>
      <c r="L16" s="8"/>
      <c r="M16" s="131">
        <v>20500</v>
      </c>
      <c r="N16" s="131">
        <f t="shared" si="1"/>
        <v>24190</v>
      </c>
      <c r="O16" s="13" t="s">
        <v>191</v>
      </c>
      <c r="P16" s="52" t="s">
        <v>162</v>
      </c>
      <c r="Q16" s="63" t="s">
        <v>70</v>
      </c>
      <c r="R16" s="107">
        <v>42826</v>
      </c>
      <c r="S16" s="109">
        <v>42856</v>
      </c>
      <c r="T16" s="54"/>
      <c r="U16" s="54"/>
      <c r="V16" s="56"/>
      <c r="W16" s="9"/>
      <c r="X16" s="70" t="s">
        <v>328</v>
      </c>
      <c r="Y16" s="99" t="s">
        <v>68</v>
      </c>
      <c r="Z16" s="95">
        <v>796</v>
      </c>
      <c r="AA16" s="76" t="s">
        <v>60</v>
      </c>
      <c r="AB16" s="140" t="s">
        <v>198</v>
      </c>
      <c r="AC16" s="76" t="s">
        <v>71</v>
      </c>
      <c r="AD16" s="52" t="s">
        <v>72</v>
      </c>
      <c r="AE16" s="109">
        <v>42856</v>
      </c>
      <c r="AF16" s="109">
        <v>42856</v>
      </c>
      <c r="AG16" s="151">
        <v>42856</v>
      </c>
      <c r="AH16" s="12">
        <v>2017</v>
      </c>
      <c r="AI16" s="32"/>
      <c r="AJ16" s="156" t="s">
        <v>336</v>
      </c>
    </row>
    <row r="17" spans="1:36" s="33" customFormat="1" ht="70.5" customHeight="1">
      <c r="A17" s="39">
        <v>8</v>
      </c>
      <c r="B17" s="70">
        <v>1608</v>
      </c>
      <c r="C17" s="52" t="s">
        <v>162</v>
      </c>
      <c r="D17" s="8"/>
      <c r="E17" s="13" t="s">
        <v>151</v>
      </c>
      <c r="F17" s="14" t="s">
        <v>97</v>
      </c>
      <c r="G17" s="106" t="s">
        <v>180</v>
      </c>
      <c r="H17" s="77" t="s">
        <v>227</v>
      </c>
      <c r="I17" s="127" t="s">
        <v>272</v>
      </c>
      <c r="J17" s="32"/>
      <c r="K17" s="89" t="s">
        <v>84</v>
      </c>
      <c r="L17" s="8"/>
      <c r="M17" s="131">
        <f>10169.49</f>
        <v>10169.49</v>
      </c>
      <c r="N17" s="131">
        <f t="shared" si="1"/>
        <v>11999.9982</v>
      </c>
      <c r="O17" s="13" t="s">
        <v>191</v>
      </c>
      <c r="P17" s="52" t="s">
        <v>162</v>
      </c>
      <c r="Q17" s="63" t="s">
        <v>70</v>
      </c>
      <c r="R17" s="107">
        <v>42826</v>
      </c>
      <c r="S17" s="109">
        <v>42856</v>
      </c>
      <c r="T17" s="32"/>
      <c r="U17" s="32"/>
      <c r="V17" s="56"/>
      <c r="W17" s="9"/>
      <c r="X17" s="106" t="s">
        <v>180</v>
      </c>
      <c r="Y17" s="99" t="s">
        <v>68</v>
      </c>
      <c r="Z17" s="95">
        <v>796</v>
      </c>
      <c r="AA17" s="76" t="s">
        <v>60</v>
      </c>
      <c r="AB17" s="69">
        <v>9</v>
      </c>
      <c r="AC17" s="76" t="s">
        <v>71</v>
      </c>
      <c r="AD17" s="52" t="s">
        <v>72</v>
      </c>
      <c r="AE17" s="109">
        <v>42856</v>
      </c>
      <c r="AF17" s="109">
        <v>42856</v>
      </c>
      <c r="AG17" s="151">
        <v>42856</v>
      </c>
      <c r="AH17" s="12">
        <v>2017</v>
      </c>
      <c r="AI17" s="32"/>
      <c r="AJ17" s="156" t="s">
        <v>335</v>
      </c>
    </row>
    <row r="18" spans="1:36" s="33" customFormat="1" ht="69.75" customHeight="1">
      <c r="A18" s="37">
        <v>8</v>
      </c>
      <c r="B18" s="70">
        <v>1608</v>
      </c>
      <c r="C18" s="52" t="s">
        <v>162</v>
      </c>
      <c r="D18" s="8"/>
      <c r="E18" s="13" t="s">
        <v>151</v>
      </c>
      <c r="F18" s="12" t="s">
        <v>98</v>
      </c>
      <c r="G18" s="155" t="s">
        <v>331</v>
      </c>
      <c r="H18" s="76" t="s">
        <v>332</v>
      </c>
      <c r="I18" s="129" t="s">
        <v>333</v>
      </c>
      <c r="J18" s="32"/>
      <c r="K18" s="89" t="s">
        <v>84</v>
      </c>
      <c r="L18" s="8"/>
      <c r="M18" s="131">
        <v>36279.660000000003</v>
      </c>
      <c r="N18" s="131">
        <f t="shared" si="1"/>
        <v>42809.998800000001</v>
      </c>
      <c r="O18" s="13" t="s">
        <v>191</v>
      </c>
      <c r="P18" s="52" t="s">
        <v>162</v>
      </c>
      <c r="Q18" s="63" t="s">
        <v>70</v>
      </c>
      <c r="R18" s="149">
        <v>42826</v>
      </c>
      <c r="S18" s="109">
        <v>42856</v>
      </c>
      <c r="T18" s="32"/>
      <c r="U18" s="32"/>
      <c r="V18" s="56"/>
      <c r="W18" s="9"/>
      <c r="X18" s="70" t="s">
        <v>331</v>
      </c>
      <c r="Y18" s="99" t="s">
        <v>68</v>
      </c>
      <c r="Z18" s="103" t="s">
        <v>61</v>
      </c>
      <c r="AA18" s="102" t="s">
        <v>60</v>
      </c>
      <c r="AB18" s="102" t="s">
        <v>339</v>
      </c>
      <c r="AC18" s="76" t="s">
        <v>71</v>
      </c>
      <c r="AD18" s="52" t="s">
        <v>72</v>
      </c>
      <c r="AE18" s="109">
        <v>42856</v>
      </c>
      <c r="AF18" s="109">
        <v>42856</v>
      </c>
      <c r="AG18" s="151">
        <v>42887</v>
      </c>
      <c r="AH18" s="12">
        <v>2017</v>
      </c>
      <c r="AI18" s="32"/>
      <c r="AJ18" s="89" t="s">
        <v>338</v>
      </c>
    </row>
    <row r="19" spans="1:36" s="33" customFormat="1" ht="30" customHeight="1">
      <c r="A19" s="274" t="s">
        <v>202</v>
      </c>
      <c r="B19" s="275"/>
      <c r="C19" s="275"/>
      <c r="D19" s="275"/>
      <c r="E19" s="275"/>
      <c r="F19" s="275"/>
      <c r="G19" s="276"/>
      <c r="H19" s="43"/>
      <c r="I19" s="9"/>
      <c r="J19" s="32"/>
      <c r="K19" s="31"/>
      <c r="L19" s="8"/>
      <c r="M19" s="148">
        <f>SUBTOTAL(9,M15:M18)</f>
        <v>105762.709</v>
      </c>
      <c r="N19" s="148">
        <f>SUBTOTAL(9,N15:N18)</f>
        <v>124799.99662000001</v>
      </c>
      <c r="O19" s="32"/>
      <c r="P19" s="8"/>
      <c r="Q19" s="32"/>
      <c r="R19" s="15"/>
      <c r="S19" s="16"/>
      <c r="T19" s="32"/>
      <c r="U19" s="32"/>
      <c r="V19" s="50"/>
      <c r="W19" s="8"/>
      <c r="X19" s="11"/>
      <c r="Y19" s="8"/>
      <c r="Z19" s="42"/>
      <c r="AA19" s="11"/>
      <c r="AB19" s="8"/>
      <c r="AC19" s="16"/>
      <c r="AD19" s="17"/>
      <c r="AE19" s="17"/>
      <c r="AF19" s="38"/>
      <c r="AG19" s="32"/>
      <c r="AH19" s="105"/>
      <c r="AI19" s="32"/>
      <c r="AJ19" s="32"/>
    </row>
    <row r="20" spans="1:36" s="33" customFormat="1">
      <c r="A20" s="274" t="s">
        <v>203</v>
      </c>
      <c r="B20" s="275"/>
      <c r="C20" s="275"/>
      <c r="D20" s="275"/>
      <c r="E20" s="275"/>
      <c r="F20" s="275"/>
      <c r="G20" s="276"/>
      <c r="H20" s="43"/>
      <c r="I20" s="46"/>
      <c r="J20" s="32"/>
      <c r="K20" s="31"/>
      <c r="L20" s="8"/>
      <c r="M20" s="148">
        <f>M13+M19</f>
        <v>856149.14599999995</v>
      </c>
      <c r="N20" s="148">
        <f>N13+N19</f>
        <v>1010255.9922799999</v>
      </c>
      <c r="O20" s="32"/>
      <c r="P20" s="8"/>
      <c r="Q20" s="32"/>
      <c r="R20" s="15"/>
      <c r="S20" s="16"/>
      <c r="T20" s="32"/>
      <c r="U20" s="32"/>
      <c r="V20" s="50"/>
      <c r="W20" s="8"/>
      <c r="X20" s="11"/>
      <c r="Y20" s="8"/>
      <c r="Z20" s="42"/>
      <c r="AA20" s="11"/>
      <c r="AB20" s="8"/>
      <c r="AC20" s="16"/>
      <c r="AD20" s="17"/>
      <c r="AE20" s="17"/>
      <c r="AF20" s="38"/>
      <c r="AG20" s="32"/>
      <c r="AH20" s="105"/>
      <c r="AI20" s="32"/>
      <c r="AJ20" s="32"/>
    </row>
    <row r="21" spans="1:36" s="33" customFormat="1">
      <c r="A21" s="34"/>
      <c r="B21" s="34"/>
      <c r="G21" s="44"/>
      <c r="H21" s="44"/>
      <c r="K21" s="34"/>
      <c r="M21" s="135"/>
      <c r="N21" s="135"/>
      <c r="V21" s="51"/>
      <c r="Z21" s="44"/>
      <c r="AE21" s="36"/>
      <c r="AF21" s="44"/>
    </row>
    <row r="22" spans="1:36" s="33" customFormat="1">
      <c r="A22" s="34"/>
      <c r="B22" s="34"/>
      <c r="G22" s="44"/>
      <c r="H22" s="44"/>
      <c r="K22" s="34"/>
      <c r="M22" s="135"/>
      <c r="N22" s="135"/>
      <c r="V22" s="51"/>
      <c r="Z22" s="44"/>
      <c r="AE22" s="36"/>
      <c r="AF22" s="44"/>
    </row>
    <row r="23" spans="1:36" s="33" customFormat="1">
      <c r="A23" s="34"/>
      <c r="B23" s="34"/>
      <c r="G23" s="44"/>
      <c r="H23" s="44"/>
      <c r="M23" s="135"/>
      <c r="N23" s="135"/>
      <c r="V23" s="51"/>
      <c r="Z23" s="44"/>
      <c r="AE23" s="36"/>
      <c r="AF23" s="44"/>
    </row>
    <row r="24" spans="1:36" s="33" customFormat="1">
      <c r="A24" s="34"/>
      <c r="B24" s="34"/>
      <c r="G24" s="44"/>
      <c r="H24" s="44"/>
      <c r="M24" s="135"/>
      <c r="N24" s="135"/>
      <c r="V24" s="51"/>
      <c r="Z24" s="44"/>
      <c r="AE24" s="36"/>
      <c r="AF24" s="44"/>
    </row>
    <row r="25" spans="1:36" s="33" customFormat="1">
      <c r="A25" s="34"/>
      <c r="B25" s="34"/>
      <c r="G25" s="44"/>
      <c r="H25" s="44"/>
      <c r="M25" s="135"/>
      <c r="N25" s="135"/>
      <c r="V25" s="51"/>
      <c r="Z25" s="44"/>
      <c r="AE25" s="36"/>
      <c r="AF25" s="44"/>
    </row>
    <row r="26" spans="1:36" s="33" customFormat="1">
      <c r="A26" s="34"/>
      <c r="B26" s="34"/>
      <c r="G26" s="44"/>
      <c r="H26" s="44"/>
      <c r="M26" s="135"/>
      <c r="N26" s="135"/>
      <c r="V26" s="51"/>
      <c r="Z26" s="44"/>
      <c r="AE26" s="36"/>
      <c r="AF26" s="44"/>
    </row>
    <row r="27" spans="1:36" s="33" customFormat="1">
      <c r="A27" s="34"/>
      <c r="B27" s="34"/>
      <c r="G27" s="44"/>
      <c r="H27" s="44"/>
      <c r="M27" s="135"/>
      <c r="N27" s="135"/>
      <c r="V27" s="51"/>
      <c r="Z27" s="44"/>
      <c r="AE27" s="36"/>
      <c r="AF27" s="44"/>
    </row>
    <row r="28" spans="1:36" s="33" customFormat="1">
      <c r="A28" s="34"/>
      <c r="B28" s="34"/>
      <c r="G28" s="44"/>
      <c r="H28" s="44"/>
      <c r="M28" s="135"/>
      <c r="N28" s="135"/>
      <c r="V28" s="51"/>
      <c r="Z28" s="44"/>
      <c r="AE28" s="36"/>
      <c r="AF28" s="44"/>
    </row>
    <row r="29" spans="1:36" s="33" customFormat="1">
      <c r="A29" s="34"/>
      <c r="B29" s="34"/>
      <c r="G29" s="44"/>
      <c r="H29" s="44"/>
      <c r="M29" s="135"/>
      <c r="N29" s="135"/>
      <c r="V29" s="51"/>
      <c r="Z29" s="44"/>
      <c r="AE29" s="36"/>
      <c r="AF29" s="44"/>
    </row>
    <row r="30" spans="1:36" s="33" customFormat="1">
      <c r="A30" s="34"/>
      <c r="B30" s="34"/>
      <c r="G30" s="44"/>
      <c r="H30" s="44"/>
      <c r="M30" s="135"/>
      <c r="N30" s="135"/>
      <c r="V30" s="51"/>
      <c r="Z30" s="44"/>
      <c r="AE30" s="36"/>
      <c r="AF30" s="44"/>
    </row>
    <row r="31" spans="1:36" s="33" customFormat="1">
      <c r="A31" s="34"/>
      <c r="B31" s="34"/>
      <c r="G31" s="44"/>
      <c r="H31" s="44"/>
      <c r="M31" s="135"/>
      <c r="N31" s="135"/>
      <c r="V31" s="51"/>
      <c r="Z31" s="44"/>
      <c r="AE31" s="36"/>
      <c r="AF31" s="44"/>
    </row>
    <row r="32" spans="1:36" s="33" customFormat="1">
      <c r="A32" s="34"/>
      <c r="B32" s="34"/>
      <c r="G32" s="44"/>
      <c r="H32" s="44"/>
      <c r="M32" s="135"/>
      <c r="N32" s="135"/>
      <c r="V32" s="51"/>
      <c r="Z32" s="44"/>
      <c r="AE32" s="36"/>
      <c r="AF32" s="44"/>
    </row>
    <row r="33" spans="1:32" s="33" customFormat="1">
      <c r="A33" s="34"/>
      <c r="B33" s="34"/>
      <c r="G33" s="44"/>
      <c r="H33" s="44"/>
      <c r="M33" s="135"/>
      <c r="N33" s="135"/>
      <c r="V33" s="51"/>
      <c r="Z33" s="44"/>
      <c r="AE33" s="36"/>
      <c r="AF33" s="44"/>
    </row>
    <row r="34" spans="1:32" s="33" customFormat="1">
      <c r="A34" s="34"/>
      <c r="B34" s="34"/>
      <c r="G34" s="44"/>
      <c r="H34" s="44"/>
      <c r="M34" s="135"/>
      <c r="N34" s="135"/>
      <c r="V34" s="51"/>
      <c r="Z34" s="44"/>
      <c r="AE34" s="36"/>
      <c r="AF34" s="44"/>
    </row>
    <row r="35" spans="1:32" s="33" customFormat="1">
      <c r="A35" s="34"/>
      <c r="B35" s="34"/>
      <c r="G35" s="44"/>
      <c r="H35" s="44"/>
      <c r="M35" s="135"/>
      <c r="N35" s="135"/>
      <c r="V35" s="51"/>
      <c r="Z35" s="44"/>
      <c r="AE35" s="36"/>
      <c r="AF35" s="44"/>
    </row>
    <row r="36" spans="1:32" s="33" customFormat="1">
      <c r="A36" s="34"/>
      <c r="B36" s="34"/>
      <c r="G36" s="44"/>
      <c r="H36" s="44"/>
      <c r="M36" s="135"/>
      <c r="N36" s="135"/>
      <c r="V36" s="51"/>
      <c r="Z36" s="44"/>
      <c r="AE36" s="36"/>
      <c r="AF36" s="44"/>
    </row>
    <row r="37" spans="1:32" s="33" customFormat="1">
      <c r="A37" s="34"/>
      <c r="B37" s="34"/>
      <c r="G37" s="44"/>
      <c r="H37" s="44"/>
      <c r="M37" s="135"/>
      <c r="N37" s="135"/>
      <c r="V37" s="51"/>
      <c r="Z37" s="44"/>
      <c r="AE37" s="36"/>
      <c r="AF37" s="44"/>
    </row>
    <row r="38" spans="1:32" s="33" customFormat="1">
      <c r="A38" s="34"/>
      <c r="B38" s="34"/>
      <c r="G38" s="44"/>
      <c r="H38" s="44"/>
      <c r="M38" s="135"/>
      <c r="N38" s="135"/>
      <c r="V38" s="51"/>
      <c r="Z38" s="44"/>
      <c r="AE38" s="36"/>
      <c r="AF38" s="44"/>
    </row>
    <row r="39" spans="1:32" s="33" customFormat="1">
      <c r="A39" s="34"/>
      <c r="B39" s="34"/>
      <c r="G39" s="44"/>
      <c r="H39" s="44"/>
      <c r="M39" s="135"/>
      <c r="N39" s="135"/>
      <c r="V39" s="51"/>
      <c r="Z39" s="44"/>
      <c r="AE39" s="36"/>
      <c r="AF39" s="44"/>
    </row>
    <row r="40" spans="1:32" s="33" customFormat="1">
      <c r="A40" s="34"/>
      <c r="B40" s="34"/>
      <c r="G40" s="44"/>
      <c r="H40" s="44"/>
      <c r="M40" s="135"/>
      <c r="N40" s="135"/>
      <c r="V40" s="51"/>
      <c r="Z40" s="44"/>
      <c r="AE40" s="36"/>
      <c r="AF40" s="44"/>
    </row>
    <row r="41" spans="1:32" s="33" customFormat="1">
      <c r="A41" s="34"/>
      <c r="B41" s="34"/>
      <c r="G41" s="44"/>
      <c r="H41" s="44"/>
      <c r="M41" s="135"/>
      <c r="N41" s="135"/>
      <c r="V41" s="51"/>
      <c r="Z41" s="44"/>
      <c r="AE41" s="36"/>
      <c r="AF41" s="44"/>
    </row>
    <row r="42" spans="1:32" s="33" customFormat="1">
      <c r="A42" s="34"/>
      <c r="B42" s="34"/>
      <c r="G42" s="44"/>
      <c r="H42" s="44"/>
      <c r="M42" s="135"/>
      <c r="N42" s="135"/>
      <c r="V42" s="51"/>
      <c r="Z42" s="44"/>
      <c r="AE42" s="36"/>
      <c r="AF42" s="44"/>
    </row>
    <row r="43" spans="1:32" s="33" customFormat="1">
      <c r="A43" s="34"/>
      <c r="B43" s="34"/>
      <c r="G43" s="44"/>
      <c r="H43" s="44"/>
      <c r="M43" s="135"/>
      <c r="N43" s="135"/>
      <c r="V43" s="51"/>
      <c r="Z43" s="44"/>
      <c r="AE43" s="36"/>
      <c r="AF43" s="44"/>
    </row>
    <row r="44" spans="1:32" s="33" customFormat="1">
      <c r="A44" s="34"/>
      <c r="B44" s="34"/>
      <c r="G44" s="44"/>
      <c r="H44" s="44"/>
      <c r="M44" s="135"/>
      <c r="N44" s="135"/>
      <c r="V44" s="51"/>
      <c r="Z44" s="44"/>
      <c r="AE44" s="36"/>
      <c r="AF44" s="44"/>
    </row>
    <row r="45" spans="1:32" s="33" customFormat="1">
      <c r="A45" s="34"/>
      <c r="B45" s="34"/>
      <c r="G45" s="44"/>
      <c r="H45" s="44"/>
      <c r="M45" s="135"/>
      <c r="N45" s="135"/>
      <c r="V45" s="51"/>
      <c r="Z45" s="44"/>
      <c r="AE45" s="36"/>
      <c r="AF45" s="44"/>
    </row>
    <row r="46" spans="1:32" s="33" customFormat="1">
      <c r="A46" s="34"/>
      <c r="B46" s="34"/>
      <c r="G46" s="44"/>
      <c r="H46" s="44"/>
      <c r="M46" s="135"/>
      <c r="N46" s="135"/>
      <c r="V46" s="51"/>
      <c r="Z46" s="44"/>
      <c r="AE46" s="36"/>
      <c r="AF46" s="44"/>
    </row>
    <row r="47" spans="1:32" s="33" customFormat="1">
      <c r="A47" s="34"/>
      <c r="B47" s="34"/>
      <c r="G47" s="44"/>
      <c r="H47" s="44"/>
      <c r="M47" s="135"/>
      <c r="N47" s="135"/>
      <c r="V47" s="51"/>
      <c r="Z47" s="44"/>
      <c r="AE47" s="36"/>
      <c r="AF47" s="44"/>
    </row>
    <row r="48" spans="1:32" s="33" customFormat="1">
      <c r="A48" s="34"/>
      <c r="B48" s="34"/>
      <c r="G48" s="44"/>
      <c r="H48" s="44"/>
      <c r="M48" s="135"/>
      <c r="N48" s="135"/>
      <c r="V48" s="51"/>
      <c r="Z48" s="44"/>
      <c r="AE48" s="36"/>
      <c r="AF48" s="44"/>
    </row>
    <row r="49" spans="1:32" s="33" customFormat="1">
      <c r="A49" s="34"/>
      <c r="B49" s="34"/>
      <c r="G49" s="44"/>
      <c r="H49" s="44"/>
      <c r="M49" s="135"/>
      <c r="N49" s="135"/>
      <c r="V49" s="51"/>
      <c r="Z49" s="44"/>
      <c r="AE49" s="36"/>
      <c r="AF49" s="44"/>
    </row>
    <row r="50" spans="1:32" s="33" customFormat="1">
      <c r="A50" s="34"/>
      <c r="B50" s="34"/>
      <c r="G50" s="44"/>
      <c r="H50" s="44"/>
      <c r="M50" s="135"/>
      <c r="N50" s="135"/>
      <c r="V50" s="51"/>
      <c r="Z50" s="44"/>
      <c r="AE50" s="36"/>
      <c r="AF50" s="44"/>
    </row>
    <row r="51" spans="1:32" s="33" customFormat="1">
      <c r="A51" s="34"/>
      <c r="B51" s="34"/>
      <c r="G51" s="44"/>
      <c r="H51" s="44"/>
      <c r="M51" s="135"/>
      <c r="N51" s="135"/>
      <c r="V51" s="51"/>
      <c r="Z51" s="44"/>
      <c r="AE51" s="36"/>
      <c r="AF51" s="44"/>
    </row>
    <row r="52" spans="1:32" s="33" customFormat="1">
      <c r="A52" s="34"/>
      <c r="B52" s="34"/>
      <c r="G52" s="44"/>
      <c r="H52" s="44"/>
      <c r="M52" s="135"/>
      <c r="N52" s="135"/>
      <c r="V52" s="51"/>
      <c r="Z52" s="44"/>
      <c r="AE52" s="36"/>
      <c r="AF52" s="44"/>
    </row>
    <row r="53" spans="1:32" s="33" customFormat="1">
      <c r="A53" s="34"/>
      <c r="B53" s="34"/>
      <c r="G53" s="44"/>
      <c r="H53" s="44"/>
      <c r="M53" s="135"/>
      <c r="N53" s="135"/>
      <c r="V53" s="51"/>
      <c r="Z53" s="44"/>
      <c r="AE53" s="36"/>
      <c r="AF53" s="44"/>
    </row>
    <row r="54" spans="1:32">
      <c r="B54" s="3"/>
    </row>
    <row r="55" spans="1:32">
      <c r="B55" s="3"/>
    </row>
    <row r="56" spans="1:32">
      <c r="B56" s="3"/>
    </row>
    <row r="57" spans="1:32">
      <c r="B57" s="3"/>
    </row>
    <row r="58" spans="1:32">
      <c r="B58" s="3"/>
    </row>
    <row r="59" spans="1:32">
      <c r="B59" s="3"/>
    </row>
  </sheetData>
  <autoFilter ref="A9:AJ18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3">
    <mergeCell ref="A20:G20"/>
    <mergeCell ref="AF7:AF8"/>
    <mergeCell ref="AG7:AG8"/>
    <mergeCell ref="A13:G13"/>
    <mergeCell ref="A19:G19"/>
    <mergeCell ref="X7:X8"/>
    <mergeCell ref="Y7:Y8"/>
    <mergeCell ref="Z7:AA7"/>
    <mergeCell ref="AB7:AB8"/>
    <mergeCell ref="AC7:AD7"/>
    <mergeCell ref="AE7:AE8"/>
    <mergeCell ref="C7:C8"/>
    <mergeCell ref="D7:D8"/>
    <mergeCell ref="P7:P8"/>
    <mergeCell ref="Q7:Q8"/>
    <mergeCell ref="R7:R8"/>
    <mergeCell ref="S7:S8"/>
    <mergeCell ref="P6:S6"/>
    <mergeCell ref="T6:W6"/>
    <mergeCell ref="X6:AG6"/>
    <mergeCell ref="AH6:AH8"/>
    <mergeCell ref="AI6:AI8"/>
    <mergeCell ref="AJ6:AJ8"/>
    <mergeCell ref="T7:T8"/>
    <mergeCell ref="U7:U8"/>
    <mergeCell ref="V7:V8"/>
    <mergeCell ref="W7:W8"/>
    <mergeCell ref="O6:O8"/>
    <mergeCell ref="A1:H1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</mergeCells>
  <pageMargins left="0.7" right="0.7" top="0.75" bottom="0.75" header="0.3" footer="0.3"/>
  <pageSetup paperSize="9" scale="1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L18" sqref="L18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172</v>
      </c>
    </row>
    <row r="2" spans="1:25" ht="13.5" customHeight="1"/>
    <row r="3" spans="1:25" s="254" customFormat="1" ht="23.25">
      <c r="A3" s="254" t="s">
        <v>69</v>
      </c>
    </row>
    <row r="6" spans="1:25" s="3" customFormat="1" ht="84" customHeight="1">
      <c r="A6" s="282" t="s">
        <v>30</v>
      </c>
      <c r="B6" s="282" t="s">
        <v>18</v>
      </c>
      <c r="C6" s="282" t="s">
        <v>20</v>
      </c>
      <c r="D6" s="282"/>
      <c r="E6" s="282" t="s">
        <v>32</v>
      </c>
      <c r="F6" s="282" t="s">
        <v>33</v>
      </c>
      <c r="G6" s="282" t="s">
        <v>21</v>
      </c>
      <c r="H6" s="282" t="s">
        <v>22</v>
      </c>
      <c r="I6" s="282" t="s">
        <v>46</v>
      </c>
      <c r="J6" s="282" t="s">
        <v>51</v>
      </c>
      <c r="K6" s="282"/>
      <c r="L6" s="282" t="s">
        <v>37</v>
      </c>
      <c r="M6" s="289" t="s">
        <v>31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1"/>
      <c r="Y6" s="283" t="s">
        <v>42</v>
      </c>
    </row>
    <row r="7" spans="1:25" s="3" customFormat="1" ht="126" customHeight="1">
      <c r="A7" s="282"/>
      <c r="B7" s="282"/>
      <c r="C7" s="282" t="s">
        <v>44</v>
      </c>
      <c r="D7" s="282" t="s">
        <v>45</v>
      </c>
      <c r="E7" s="282"/>
      <c r="F7" s="282"/>
      <c r="G7" s="282"/>
      <c r="H7" s="282"/>
      <c r="I7" s="282"/>
      <c r="J7" s="282"/>
      <c r="K7" s="282"/>
      <c r="L7" s="282"/>
      <c r="M7" s="282" t="s">
        <v>47</v>
      </c>
      <c r="N7" s="282" t="s">
        <v>28</v>
      </c>
      <c r="O7" s="282" t="s">
        <v>29</v>
      </c>
      <c r="P7" s="282" t="s">
        <v>23</v>
      </c>
      <c r="Q7" s="282"/>
      <c r="R7" s="282" t="s">
        <v>35</v>
      </c>
      <c r="S7" s="282" t="s">
        <v>25</v>
      </c>
      <c r="T7" s="282"/>
      <c r="U7" s="288" t="s">
        <v>48</v>
      </c>
      <c r="V7" s="288" t="s">
        <v>52</v>
      </c>
      <c r="W7" s="283" t="s">
        <v>49</v>
      </c>
      <c r="X7" s="286" t="s">
        <v>50</v>
      </c>
      <c r="Y7" s="284"/>
    </row>
    <row r="8" spans="1:25" s="3" customFormat="1" ht="28.5">
      <c r="A8" s="282"/>
      <c r="B8" s="282"/>
      <c r="C8" s="282"/>
      <c r="D8" s="282"/>
      <c r="E8" s="282"/>
      <c r="F8" s="282"/>
      <c r="G8" s="282"/>
      <c r="H8" s="282"/>
      <c r="I8" s="282"/>
      <c r="J8" s="4" t="s">
        <v>40</v>
      </c>
      <c r="K8" s="4" t="s">
        <v>41</v>
      </c>
      <c r="L8" s="282"/>
      <c r="M8" s="282"/>
      <c r="N8" s="282"/>
      <c r="O8" s="282"/>
      <c r="P8" s="4" t="s">
        <v>34</v>
      </c>
      <c r="Q8" s="4" t="s">
        <v>27</v>
      </c>
      <c r="R8" s="282"/>
      <c r="S8" s="4" t="s">
        <v>26</v>
      </c>
      <c r="T8" s="4" t="s">
        <v>24</v>
      </c>
      <c r="U8" s="288"/>
      <c r="V8" s="288"/>
      <c r="W8" s="285"/>
      <c r="X8" s="287"/>
      <c r="Y8" s="285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280" t="s">
        <v>204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</row>
    <row r="11" spans="1:25">
      <c r="A11" s="18"/>
      <c r="B11" s="28"/>
      <c r="C11" s="22"/>
      <c r="D11" s="19"/>
      <c r="E11" s="25"/>
      <c r="F11" s="25"/>
      <c r="G11" s="25"/>
      <c r="H11" s="23"/>
      <c r="I11" s="19"/>
      <c r="J11" s="26"/>
      <c r="K11" s="27"/>
      <c r="L11" s="23"/>
      <c r="M11" s="22"/>
      <c r="N11" s="19"/>
      <c r="O11" s="23"/>
      <c r="P11" s="25"/>
      <c r="Q11" s="23"/>
      <c r="R11" s="29"/>
      <c r="S11" s="24"/>
      <c r="T11" s="22"/>
      <c r="U11" s="25"/>
      <c r="V11" s="25"/>
      <c r="W11" s="25"/>
      <c r="X11" s="25"/>
      <c r="Y11" s="19"/>
    </row>
  </sheetData>
  <mergeCells count="26"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  <mergeCell ref="A10:Y10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0" zoomScaleNormal="80" workbookViewId="0">
      <selection activeCell="W9" sqref="W9"/>
    </sheetView>
  </sheetViews>
  <sheetFormatPr defaultRowHeight="15"/>
  <cols>
    <col min="1" max="1" width="13.7109375" bestFit="1" customWidth="1"/>
    <col min="2" max="2" width="11.5703125" customWidth="1"/>
    <col min="3" max="3" width="27.140625" customWidth="1"/>
    <col min="4" max="4" width="10.42578125" customWidth="1"/>
    <col min="5" max="5" width="12.28515625" customWidth="1"/>
    <col min="6" max="6" width="12.140625" customWidth="1"/>
    <col min="7" max="7" width="13.7109375" bestFit="1" customWidth="1"/>
    <col min="8" max="8" width="38.5703125" customWidth="1"/>
    <col min="9" max="9" width="11.5703125" customWidth="1"/>
    <col min="10" max="11" width="15.28515625" customWidth="1"/>
    <col min="12" max="12" width="15.42578125" customWidth="1"/>
    <col min="13" max="13" width="28.28515625" customWidth="1"/>
    <col min="14" max="14" width="17" customWidth="1"/>
    <col min="15" max="16" width="11.7109375" bestFit="1" customWidth="1"/>
    <col min="17" max="17" width="13.7109375" bestFit="1" customWidth="1"/>
    <col min="18" max="18" width="18.140625" customWidth="1"/>
    <col min="19" max="19" width="23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173</v>
      </c>
    </row>
    <row r="2" spans="1:24" ht="13.5" customHeight="1"/>
    <row r="3" spans="1:24" s="254" customFormat="1" ht="23.25">
      <c r="A3" s="254" t="s">
        <v>59</v>
      </c>
    </row>
    <row r="6" spans="1:24" s="3" customFormat="1" ht="79.5" customHeight="1">
      <c r="A6" s="282" t="s">
        <v>30</v>
      </c>
      <c r="B6" s="282" t="s">
        <v>18</v>
      </c>
      <c r="C6" s="282" t="s">
        <v>20</v>
      </c>
      <c r="D6" s="282"/>
      <c r="E6" s="282" t="s">
        <v>160</v>
      </c>
      <c r="F6" s="282" t="s">
        <v>161</v>
      </c>
      <c r="G6" s="282" t="s">
        <v>21</v>
      </c>
      <c r="H6" s="282" t="s">
        <v>22</v>
      </c>
      <c r="I6" s="282" t="s">
        <v>46</v>
      </c>
      <c r="J6" s="293" t="s">
        <v>90</v>
      </c>
      <c r="K6" s="294"/>
      <c r="L6" s="289" t="s">
        <v>31</v>
      </c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8"/>
      <c r="X6" s="283" t="s">
        <v>42</v>
      </c>
    </row>
    <row r="7" spans="1:24" s="3" customFormat="1" ht="126" customHeight="1">
      <c r="A7" s="282"/>
      <c r="B7" s="282"/>
      <c r="C7" s="282" t="s">
        <v>44</v>
      </c>
      <c r="D7" s="282" t="s">
        <v>57</v>
      </c>
      <c r="E7" s="282"/>
      <c r="F7" s="282"/>
      <c r="G7" s="282"/>
      <c r="H7" s="282"/>
      <c r="I7" s="282"/>
      <c r="J7" s="295"/>
      <c r="K7" s="296"/>
      <c r="L7" s="282" t="s">
        <v>38</v>
      </c>
      <c r="M7" s="282" t="s">
        <v>28</v>
      </c>
      <c r="N7" s="282" t="s">
        <v>29</v>
      </c>
      <c r="O7" s="282" t="s">
        <v>23</v>
      </c>
      <c r="P7" s="282"/>
      <c r="Q7" s="282" t="s">
        <v>35</v>
      </c>
      <c r="R7" s="282" t="s">
        <v>25</v>
      </c>
      <c r="S7" s="282"/>
      <c r="T7" s="288" t="s">
        <v>91</v>
      </c>
      <c r="U7" s="288" t="s">
        <v>92</v>
      </c>
      <c r="V7" s="282" t="s">
        <v>93</v>
      </c>
      <c r="W7" s="292" t="s">
        <v>94</v>
      </c>
      <c r="X7" s="284"/>
    </row>
    <row r="8" spans="1:24" s="3" customFormat="1" ht="28.5">
      <c r="A8" s="282"/>
      <c r="B8" s="282"/>
      <c r="C8" s="282"/>
      <c r="D8" s="282"/>
      <c r="E8" s="282"/>
      <c r="F8" s="282"/>
      <c r="G8" s="282"/>
      <c r="H8" s="282"/>
      <c r="I8" s="282"/>
      <c r="J8" s="5" t="s">
        <v>40</v>
      </c>
      <c r="K8" s="5" t="s">
        <v>41</v>
      </c>
      <c r="L8" s="282"/>
      <c r="M8" s="282"/>
      <c r="N8" s="282"/>
      <c r="O8" s="5" t="s">
        <v>34</v>
      </c>
      <c r="P8" s="5" t="s">
        <v>27</v>
      </c>
      <c r="Q8" s="282"/>
      <c r="R8" s="5" t="s">
        <v>26</v>
      </c>
      <c r="S8" s="5" t="s">
        <v>24</v>
      </c>
      <c r="T8" s="288"/>
      <c r="U8" s="288"/>
      <c r="V8" s="282"/>
      <c r="W8" s="292"/>
      <c r="X8" s="285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</v>
      </c>
      <c r="P9" s="2">
        <v>18</v>
      </c>
      <c r="Q9" s="2">
        <v>19</v>
      </c>
      <c r="R9" s="2">
        <v>20</v>
      </c>
      <c r="S9" s="2">
        <v>21</v>
      </c>
      <c r="T9" s="2">
        <v>22</v>
      </c>
      <c r="U9" s="2">
        <v>23</v>
      </c>
      <c r="V9" s="2">
        <v>24</v>
      </c>
      <c r="W9" s="2">
        <v>25</v>
      </c>
      <c r="X9" s="2">
        <v>26</v>
      </c>
    </row>
    <row r="10" spans="1:24" s="3" customFormat="1" ht="45" customHeight="1">
      <c r="A10" s="60">
        <v>8</v>
      </c>
      <c r="B10" s="60">
        <v>1808</v>
      </c>
      <c r="C10" s="63" t="s">
        <v>163</v>
      </c>
      <c r="D10" s="21"/>
      <c r="E10" s="21" t="s">
        <v>431</v>
      </c>
      <c r="F10" s="65" t="s">
        <v>432</v>
      </c>
      <c r="G10" s="68" t="s">
        <v>95</v>
      </c>
      <c r="H10" s="239" t="s">
        <v>430</v>
      </c>
      <c r="I10" s="21"/>
      <c r="J10" s="64">
        <v>28080</v>
      </c>
      <c r="K10" s="64">
        <v>28080</v>
      </c>
      <c r="L10" s="237"/>
      <c r="M10" s="239" t="s">
        <v>430</v>
      </c>
      <c r="N10" s="21"/>
      <c r="O10" s="60">
        <v>796</v>
      </c>
      <c r="P10" s="21" t="s">
        <v>60</v>
      </c>
      <c r="Q10" s="67">
        <v>1</v>
      </c>
      <c r="R10" s="238">
        <v>89231860000</v>
      </c>
      <c r="S10" s="239" t="s">
        <v>72</v>
      </c>
      <c r="T10" s="240">
        <v>43098</v>
      </c>
      <c r="U10" s="240">
        <v>44196</v>
      </c>
      <c r="V10" s="240">
        <v>43101</v>
      </c>
      <c r="W10" s="240">
        <v>44196</v>
      </c>
      <c r="X10" s="21"/>
    </row>
    <row r="11" spans="1:24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  <mergeCell ref="U7:U8"/>
    <mergeCell ref="V7:V8"/>
    <mergeCell ref="W7:W8"/>
    <mergeCell ref="N7:N8"/>
    <mergeCell ref="O7:P7"/>
    <mergeCell ref="Q7:Q8"/>
    <mergeCell ref="R7:S7"/>
    <mergeCell ref="T7:T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Справочник Вид продукции</vt:lpstr>
      <vt:lpstr>Приложение №2 План закупки</vt:lpstr>
      <vt:lpstr>Корректировка 1кв.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user</cp:lastModifiedBy>
  <cp:lastPrinted>2016-12-01T08:01:36Z</cp:lastPrinted>
  <dcterms:created xsi:type="dcterms:W3CDTF">2011-11-18T07:59:33Z</dcterms:created>
  <dcterms:modified xsi:type="dcterms:W3CDTF">2017-12-25T05:53:53Z</dcterms:modified>
</cp:coreProperties>
</file>