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КИ 2016\"/>
    </mc:Choice>
  </mc:AlternateContent>
  <bookViews>
    <workbookView xWindow="0" yWindow="0" windowWidth="15600" windowHeight="9240" tabRatio="718" firstSheet="1" activeTab="1"/>
  </bookViews>
  <sheets>
    <sheet name="Справочник Вид продукции" sheetId="5" state="hidden" r:id="rId1"/>
    <sheet name="Приложение №2 План закупки" sheetId="10" r:id="rId2"/>
    <sheet name="Приложение №2.1 Условно-постоян" sheetId="11" r:id="rId3"/>
    <sheet name="Приложение №2.2  закупки у про " sheetId="13" r:id="rId4"/>
    <sheet name="Приложение №2.3  Долгосрочн " sheetId="1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 localSheetId="2">#REF!</definedName>
    <definedName name="\a" localSheetId="3">#REF!</definedName>
    <definedName name="\a" localSheetId="4">#REF!</definedName>
    <definedName name="\a">#REF!</definedName>
    <definedName name="\m" localSheetId="2">#REF!</definedName>
    <definedName name="\m" localSheetId="3">#REF!</definedName>
    <definedName name="\m" localSheetId="4">#REF!</definedName>
    <definedName name="\m">#REF!</definedName>
    <definedName name="\n" localSheetId="2">#REF!</definedName>
    <definedName name="\n" localSheetId="3">#REF!</definedName>
    <definedName name="\n" localSheetId="4">#REF!</definedName>
    <definedName name="\n">#REF!</definedName>
    <definedName name="\o" localSheetId="2">#REF!</definedName>
    <definedName name="\o" localSheetId="3">#REF!</definedName>
    <definedName name="\o" localSheetId="4">#REF!</definedName>
    <definedName name="\o">#REF!</definedName>
    <definedName name="\б" localSheetId="2">#REF!</definedName>
    <definedName name="\б" localSheetId="3">#REF!</definedName>
    <definedName name="\б" localSheetId="4">#REF!</definedName>
    <definedName name="\б">#REF!</definedName>
    <definedName name="_FY1">#N/A</definedName>
    <definedName name="_SP1" localSheetId="2">[1]FES!#REF!</definedName>
    <definedName name="_SP1" localSheetId="3">[1]FES!#REF!</definedName>
    <definedName name="_SP1" localSheetId="4">[1]FES!#REF!</definedName>
    <definedName name="_SP1">[1]FES!#REF!</definedName>
    <definedName name="_SP10" localSheetId="2">[1]FES!#REF!</definedName>
    <definedName name="_SP10" localSheetId="3">[1]FES!#REF!</definedName>
    <definedName name="_SP10" localSheetId="4">[1]FES!#REF!</definedName>
    <definedName name="_SP10">[1]FES!#REF!</definedName>
    <definedName name="_SP11" localSheetId="2">[1]FES!#REF!</definedName>
    <definedName name="_SP11" localSheetId="3">[1]FES!#REF!</definedName>
    <definedName name="_SP11" localSheetId="4">[1]FES!#REF!</definedName>
    <definedName name="_SP11">[1]FES!#REF!</definedName>
    <definedName name="_SP12" localSheetId="2">[1]FES!#REF!</definedName>
    <definedName name="_SP12" localSheetId="3">[1]FES!#REF!</definedName>
    <definedName name="_SP12" localSheetId="4">[1]FES!#REF!</definedName>
    <definedName name="_SP12">[1]FES!#REF!</definedName>
    <definedName name="_SP13" localSheetId="2">[1]FES!#REF!</definedName>
    <definedName name="_SP13" localSheetId="3">[1]FES!#REF!</definedName>
    <definedName name="_SP13" localSheetId="4">[1]FES!#REF!</definedName>
    <definedName name="_SP13">[1]FES!#REF!</definedName>
    <definedName name="_SP14" localSheetId="2">[1]FES!#REF!</definedName>
    <definedName name="_SP14" localSheetId="3">[1]FES!#REF!</definedName>
    <definedName name="_SP14" localSheetId="4">[1]FES!#REF!</definedName>
    <definedName name="_SP14">[1]FES!#REF!</definedName>
    <definedName name="_SP15" localSheetId="2">[1]FES!#REF!</definedName>
    <definedName name="_SP15" localSheetId="3">[1]FES!#REF!</definedName>
    <definedName name="_SP15" localSheetId="4">[1]FES!#REF!</definedName>
    <definedName name="_SP15">[1]FES!#REF!</definedName>
    <definedName name="_SP16" localSheetId="2">[1]FES!#REF!</definedName>
    <definedName name="_SP16" localSheetId="3">[1]FES!#REF!</definedName>
    <definedName name="_SP16" localSheetId="4">[1]FES!#REF!</definedName>
    <definedName name="_SP16">[1]FES!#REF!</definedName>
    <definedName name="_SP17" localSheetId="2">[1]FES!#REF!</definedName>
    <definedName name="_SP17" localSheetId="3">[1]FES!#REF!</definedName>
    <definedName name="_SP17" localSheetId="4">[1]FES!#REF!</definedName>
    <definedName name="_SP17">[1]FES!#REF!</definedName>
    <definedName name="_SP18" localSheetId="2">[1]FES!#REF!</definedName>
    <definedName name="_SP18" localSheetId="3">[1]FES!#REF!</definedName>
    <definedName name="_SP18" localSheetId="4">[1]FES!#REF!</definedName>
    <definedName name="_SP18">[1]FES!#REF!</definedName>
    <definedName name="_SP19" localSheetId="2">[1]FES!#REF!</definedName>
    <definedName name="_SP19" localSheetId="3">[1]FES!#REF!</definedName>
    <definedName name="_SP19" localSheetId="4">[1]FES!#REF!</definedName>
    <definedName name="_SP19">[1]FES!#REF!</definedName>
    <definedName name="_SP2" localSheetId="2">[1]FES!#REF!</definedName>
    <definedName name="_SP2" localSheetId="3">[1]FES!#REF!</definedName>
    <definedName name="_SP2" localSheetId="4">[1]FES!#REF!</definedName>
    <definedName name="_SP2">[1]FES!#REF!</definedName>
    <definedName name="_SP20" localSheetId="2">[1]FES!#REF!</definedName>
    <definedName name="_SP20" localSheetId="3">[1]FES!#REF!</definedName>
    <definedName name="_SP20" localSheetId="4">[1]FES!#REF!</definedName>
    <definedName name="_SP20">[1]FES!#REF!</definedName>
    <definedName name="_SP3" localSheetId="2">[1]FES!#REF!</definedName>
    <definedName name="_SP3" localSheetId="3">[1]FES!#REF!</definedName>
    <definedName name="_SP3" localSheetId="4">[1]FES!#REF!</definedName>
    <definedName name="_SP3">[1]FES!#REF!</definedName>
    <definedName name="_SP4" localSheetId="2">[1]FES!#REF!</definedName>
    <definedName name="_SP4" localSheetId="3">[1]FES!#REF!</definedName>
    <definedName name="_SP4" localSheetId="4">[1]FES!#REF!</definedName>
    <definedName name="_SP4">[1]FES!#REF!</definedName>
    <definedName name="_SP5" localSheetId="2">[1]FES!#REF!</definedName>
    <definedName name="_SP5" localSheetId="3">[1]FES!#REF!</definedName>
    <definedName name="_SP5" localSheetId="4">[1]FES!#REF!</definedName>
    <definedName name="_SP5">[1]FES!#REF!</definedName>
    <definedName name="_SP7" localSheetId="2">[1]FES!#REF!</definedName>
    <definedName name="_SP7" localSheetId="3">[1]FES!#REF!</definedName>
    <definedName name="_SP7" localSheetId="4">[1]FES!#REF!</definedName>
    <definedName name="_SP7">[1]FES!#REF!</definedName>
    <definedName name="_SP8" localSheetId="2">[1]FES!#REF!</definedName>
    <definedName name="_SP8" localSheetId="3">[1]FES!#REF!</definedName>
    <definedName name="_SP8" localSheetId="4">[1]FES!#REF!</definedName>
    <definedName name="_SP8">[1]FES!#REF!</definedName>
    <definedName name="_SP9" localSheetId="2">[1]FES!#REF!</definedName>
    <definedName name="_SP9" localSheetId="3">[1]FES!#REF!</definedName>
    <definedName name="_SP9" localSheetId="4">[1]FES!#REF!</definedName>
    <definedName name="_SP9">[1]FES!#REF!</definedName>
    <definedName name="_xlnm._FilterDatabase" localSheetId="1" hidden="1">'Приложение №2 План закупки'!$A$9:$BI$72</definedName>
    <definedName name="AN">#N/A</definedName>
    <definedName name="CompOt">#N/A</definedName>
    <definedName name="CompRas">#N/A</definedName>
    <definedName name="ew">#N/A</definedName>
    <definedName name="F" localSheetId="2">#REF!</definedName>
    <definedName name="F" localSheetId="3">#REF!</definedName>
    <definedName name="F" localSheetId="4">#REF!</definedName>
    <definedName name="F">#REF!</definedName>
    <definedName name="fbgffnjfgg">#N/A</definedName>
    <definedName name="fg">#N/A</definedName>
    <definedName name="g" localSheetId="3">#REF!</definedName>
    <definedName name="g" localSheetId="4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2">#REF!</definedName>
    <definedName name="L" localSheetId="3">#REF!</definedName>
    <definedName name="L" localSheetId="4">#REF!</definedName>
    <definedName name="L">#REF!</definedName>
    <definedName name="n" localSheetId="2">#REF!</definedName>
    <definedName name="n" localSheetId="3">#REF!</definedName>
    <definedName name="n" localSheetId="4">#REF!</definedName>
    <definedName name="n">#REF!</definedName>
    <definedName name="rrtget6">#N/A</definedName>
    <definedName name="S1_" localSheetId="2">#REF!</definedName>
    <definedName name="S1_" localSheetId="3">#REF!</definedName>
    <definedName name="S1_" localSheetId="4">#REF!</definedName>
    <definedName name="S1_">#REF!</definedName>
    <definedName name="S10_" localSheetId="2">#REF!</definedName>
    <definedName name="S10_" localSheetId="3">#REF!</definedName>
    <definedName name="S10_" localSheetId="4">#REF!</definedName>
    <definedName name="S10_">#REF!</definedName>
    <definedName name="S11_" localSheetId="2">#REF!</definedName>
    <definedName name="S11_" localSheetId="3">#REF!</definedName>
    <definedName name="S11_" localSheetId="4">#REF!</definedName>
    <definedName name="S11_">#REF!</definedName>
    <definedName name="S12_" localSheetId="2">#REF!</definedName>
    <definedName name="S12_" localSheetId="3">#REF!</definedName>
    <definedName name="S12_" localSheetId="4">#REF!</definedName>
    <definedName name="S12_">#REF!</definedName>
    <definedName name="S13_" localSheetId="2">#REF!</definedName>
    <definedName name="S13_" localSheetId="3">#REF!</definedName>
    <definedName name="S13_" localSheetId="4">#REF!</definedName>
    <definedName name="S13_">#REF!</definedName>
    <definedName name="S14_" localSheetId="2">#REF!</definedName>
    <definedName name="S14_" localSheetId="3">#REF!</definedName>
    <definedName name="S14_" localSheetId="4">#REF!</definedName>
    <definedName name="S14_">#REF!</definedName>
    <definedName name="S15_" localSheetId="2">#REF!</definedName>
    <definedName name="S15_" localSheetId="3">#REF!</definedName>
    <definedName name="S15_" localSheetId="4">#REF!</definedName>
    <definedName name="S15_">#REF!</definedName>
    <definedName name="S16_" localSheetId="2">#REF!</definedName>
    <definedName name="S16_" localSheetId="3">#REF!</definedName>
    <definedName name="S16_" localSheetId="4">#REF!</definedName>
    <definedName name="S16_">#REF!</definedName>
    <definedName name="S17_" localSheetId="2">#REF!</definedName>
    <definedName name="S17_" localSheetId="3">#REF!</definedName>
    <definedName name="S17_" localSheetId="4">#REF!</definedName>
    <definedName name="S17_">#REF!</definedName>
    <definedName name="S18_" localSheetId="2">#REF!</definedName>
    <definedName name="S18_" localSheetId="3">#REF!</definedName>
    <definedName name="S18_" localSheetId="4">#REF!</definedName>
    <definedName name="S18_">#REF!</definedName>
    <definedName name="S19_" localSheetId="2">#REF!</definedName>
    <definedName name="S19_" localSheetId="3">#REF!</definedName>
    <definedName name="S19_" localSheetId="4">#REF!</definedName>
    <definedName name="S19_">#REF!</definedName>
    <definedName name="S2_" localSheetId="2">#REF!</definedName>
    <definedName name="S2_" localSheetId="3">#REF!</definedName>
    <definedName name="S2_" localSheetId="4">#REF!</definedName>
    <definedName name="S2_">#REF!</definedName>
    <definedName name="S20_" localSheetId="2">#REF!</definedName>
    <definedName name="S20_" localSheetId="3">#REF!</definedName>
    <definedName name="S20_" localSheetId="4">#REF!</definedName>
    <definedName name="S20_">#REF!</definedName>
    <definedName name="S3_" localSheetId="2">#REF!</definedName>
    <definedName name="S3_" localSheetId="3">#REF!</definedName>
    <definedName name="S3_" localSheetId="4">#REF!</definedName>
    <definedName name="S3_">#REF!</definedName>
    <definedName name="S4_" localSheetId="2">#REF!</definedName>
    <definedName name="S4_" localSheetId="3">#REF!</definedName>
    <definedName name="S4_" localSheetId="4">#REF!</definedName>
    <definedName name="S4_">#REF!</definedName>
    <definedName name="S5_" localSheetId="2">#REF!</definedName>
    <definedName name="S5_" localSheetId="3">#REF!</definedName>
    <definedName name="S5_" localSheetId="4">#REF!</definedName>
    <definedName name="S5_">#REF!</definedName>
    <definedName name="S6_" localSheetId="2">#REF!</definedName>
    <definedName name="S6_" localSheetId="3">#REF!</definedName>
    <definedName name="S6_" localSheetId="4">#REF!</definedName>
    <definedName name="S6_">#REF!</definedName>
    <definedName name="S7_" localSheetId="2">#REF!</definedName>
    <definedName name="S7_" localSheetId="3">#REF!</definedName>
    <definedName name="S7_" localSheetId="4">#REF!</definedName>
    <definedName name="S7_">#REF!</definedName>
    <definedName name="S8_" localSheetId="2">#REF!</definedName>
    <definedName name="S8_" localSheetId="3">#REF!</definedName>
    <definedName name="S8_" localSheetId="4">#REF!</definedName>
    <definedName name="S8_">#REF!</definedName>
    <definedName name="S9_" localSheetId="2">#REF!</definedName>
    <definedName name="S9_" localSheetId="3">#REF!</definedName>
    <definedName name="S9_" localSheetId="4">#REF!</definedName>
    <definedName name="S9_">#REF!</definedName>
    <definedName name="uka">#N/A</definedName>
    <definedName name="А77">[3]Рейтинг!$A$14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в23ё">#N/A</definedName>
    <definedName name="вв">#N/A</definedName>
    <definedName name="второй" localSheetId="2">#REF!</definedName>
    <definedName name="второй" localSheetId="3">#REF!</definedName>
    <definedName name="второй" localSheetId="4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2">#REF!</definedName>
    <definedName name="коэф1" localSheetId="3">#REF!</definedName>
    <definedName name="коэф1" localSheetId="4">#REF!</definedName>
    <definedName name="коэф1">#REF!</definedName>
    <definedName name="коэф2" localSheetId="2">#REF!</definedName>
    <definedName name="коэф2" localSheetId="3">#REF!</definedName>
    <definedName name="коэф2" localSheetId="4">#REF!</definedName>
    <definedName name="коэф2">#REF!</definedName>
    <definedName name="коэф3" localSheetId="2">#REF!</definedName>
    <definedName name="коэф3" localSheetId="3">#REF!</definedName>
    <definedName name="коэф3" localSheetId="4">#REF!</definedName>
    <definedName name="коэф3">#REF!</definedName>
    <definedName name="коэф4" localSheetId="2">#REF!</definedName>
    <definedName name="коэф4" localSheetId="3">#REF!</definedName>
    <definedName name="коэф4" localSheetId="4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2">#REF!</definedName>
    <definedName name="н" localSheetId="3">#REF!</definedName>
    <definedName name="н" localSheetId="4">#REF!</definedName>
    <definedName name="н">#REF!</definedName>
    <definedName name="оро">#N/A</definedName>
    <definedName name="первый" localSheetId="2">#REF!</definedName>
    <definedName name="первый" localSheetId="3">#REF!</definedName>
    <definedName name="первый" localSheetId="4">#REF!</definedName>
    <definedName name="первый">#REF!</definedName>
    <definedName name="пл" localSheetId="3">[1]FES!#REF!</definedName>
    <definedName name="пл" localSheetId="4">[1]FES!#REF!</definedName>
    <definedName name="пл">[1]FES!#REF!</definedName>
    <definedName name="план" localSheetId="3">[1]FES!#REF!</definedName>
    <definedName name="план" localSheetId="4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2">#REF!</definedName>
    <definedName name="третий" localSheetId="3">#REF!</definedName>
    <definedName name="третий" localSheetId="4">#REF!</definedName>
    <definedName name="третий">#REF!</definedName>
    <definedName name="у">#N/A</definedName>
    <definedName name="ц">#N/A</definedName>
    <definedName name="цу">#N/A</definedName>
    <definedName name="четвертый" localSheetId="2">#REF!</definedName>
    <definedName name="четвертый" localSheetId="3">#REF!</definedName>
    <definedName name="четвертый" localSheetId="4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AK26" i="10" l="1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25" i="10"/>
  <c r="AK19" i="10"/>
  <c r="AK20" i="10"/>
  <c r="AK21" i="10"/>
  <c r="AK22" i="10"/>
  <c r="AK18" i="10"/>
  <c r="P77" i="10" l="1"/>
  <c r="Q76" i="10"/>
  <c r="AB76" i="10"/>
  <c r="AB77" i="10" s="1"/>
  <c r="AA76" i="10"/>
  <c r="AA77" i="10" s="1"/>
  <c r="Q75" i="10"/>
  <c r="AB75" i="10" s="1"/>
  <c r="AA75" i="10"/>
  <c r="Q74" i="10" l="1"/>
  <c r="AB74" i="10"/>
  <c r="AA74" i="10"/>
  <c r="Q73" i="10"/>
  <c r="AB73" i="10" s="1"/>
  <c r="AA73" i="10"/>
  <c r="P54" i="10" l="1"/>
  <c r="P65" i="10"/>
  <c r="Q68" i="10"/>
  <c r="Q18" i="10" l="1"/>
  <c r="AB18" i="10" s="1"/>
  <c r="Q19" i="10"/>
  <c r="AB19" i="10" s="1"/>
  <c r="Q20" i="10"/>
  <c r="AB20" i="10" s="1"/>
  <c r="Q22" i="10"/>
  <c r="AB22" i="10" s="1"/>
  <c r="AA19" i="10"/>
  <c r="AA20" i="10"/>
  <c r="AA21" i="10"/>
  <c r="AA22" i="10"/>
  <c r="AA18" i="10"/>
  <c r="Q21" i="10"/>
  <c r="AB21" i="10" s="1"/>
  <c r="K10" i="14" l="1"/>
  <c r="K14" i="11"/>
  <c r="Q72" i="10" l="1"/>
  <c r="Q71" i="10"/>
  <c r="Q70" i="10"/>
  <c r="Q69" i="10"/>
  <c r="Q66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AB72" i="10" l="1"/>
  <c r="AB71" i="10"/>
  <c r="AB70" i="10"/>
  <c r="AB69" i="10"/>
  <c r="AB68" i="10"/>
  <c r="AB67" i="10"/>
  <c r="AB66" i="10"/>
  <c r="AB65" i="10"/>
  <c r="AB64" i="10"/>
  <c r="AB63" i="10"/>
  <c r="AB62" i="10"/>
  <c r="AB61" i="10"/>
  <c r="AB60" i="10"/>
  <c r="AB59" i="10"/>
  <c r="AB58" i="10"/>
  <c r="AB57" i="10"/>
  <c r="AB56" i="10"/>
  <c r="AB55" i="10"/>
  <c r="AB54" i="10"/>
  <c r="AB53" i="10"/>
  <c r="AB52" i="10"/>
  <c r="AB51" i="10"/>
  <c r="AB50" i="10"/>
  <c r="AB49" i="10"/>
  <c r="AB48" i="10"/>
  <c r="AB47" i="10"/>
  <c r="AB46" i="10"/>
  <c r="AB45" i="10"/>
  <c r="AB44" i="10"/>
  <c r="AB43" i="10"/>
  <c r="AB42" i="10"/>
  <c r="AB41" i="10"/>
  <c r="AB40" i="10"/>
  <c r="AB39" i="10"/>
  <c r="AB38" i="10"/>
  <c r="AB37" i="10"/>
  <c r="AB36" i="10"/>
  <c r="AB35" i="10"/>
  <c r="AB34" i="10"/>
  <c r="AB33" i="10"/>
  <c r="AB32" i="10"/>
  <c r="AB31" i="10"/>
  <c r="AB30" i="10"/>
  <c r="AB29" i="10"/>
  <c r="AB28" i="10"/>
  <c r="AB27" i="10"/>
  <c r="AB26" i="10"/>
  <c r="AA72" i="10"/>
  <c r="AA71" i="10"/>
  <c r="AA70" i="10"/>
  <c r="AA69" i="10"/>
  <c r="AA68" i="10"/>
  <c r="AA67" i="10"/>
  <c r="AA66" i="10"/>
  <c r="AA65" i="10"/>
  <c r="AA64" i="10"/>
  <c r="AA63" i="10"/>
  <c r="AA62" i="10"/>
  <c r="AA61" i="10"/>
  <c r="AA60" i="10"/>
  <c r="AA59" i="10"/>
  <c r="AA58" i="10"/>
  <c r="AA57" i="10"/>
  <c r="AA56" i="10"/>
  <c r="AA55" i="10"/>
  <c r="AA54" i="10"/>
  <c r="AA53" i="10"/>
  <c r="AA52" i="10"/>
  <c r="AA51" i="10"/>
  <c r="AA50" i="10"/>
  <c r="AA49" i="10"/>
  <c r="AA48" i="10"/>
  <c r="AA47" i="10"/>
  <c r="AA46" i="10"/>
  <c r="AA45" i="10"/>
  <c r="AA44" i="10"/>
  <c r="AA43" i="10"/>
  <c r="AA42" i="10"/>
  <c r="AA41" i="10"/>
  <c r="AA40" i="10"/>
  <c r="AA39" i="10"/>
  <c r="AA38" i="10"/>
  <c r="AA37" i="10"/>
  <c r="AA36" i="10"/>
  <c r="AA35" i="10"/>
  <c r="AA34" i="10"/>
  <c r="AA33" i="10"/>
  <c r="AA32" i="10"/>
  <c r="AA31" i="10"/>
  <c r="AA30" i="10"/>
  <c r="AA29" i="10"/>
  <c r="AA28" i="10"/>
  <c r="AA27" i="10"/>
  <c r="AA26" i="10"/>
  <c r="AA25" i="10" l="1"/>
  <c r="Q25" i="10"/>
  <c r="AB25" i="10" l="1"/>
  <c r="AA15" i="10"/>
  <c r="Q15" i="10"/>
  <c r="AB15" i="10" s="1"/>
  <c r="AA14" i="10" l="1"/>
  <c r="Q14" i="10"/>
  <c r="AB14" i="10" s="1"/>
  <c r="AA11" i="10"/>
  <c r="Q11" i="10"/>
  <c r="AB11" i="10" s="1"/>
  <c r="Q23" i="10" l="1"/>
  <c r="Q16" i="10"/>
  <c r="Q12" i="10"/>
  <c r="Q77" i="10"/>
  <c r="AB23" i="10" l="1"/>
  <c r="AB12" i="10" l="1"/>
  <c r="P12" i="10" l="1"/>
  <c r="P16" i="10" l="1"/>
  <c r="P23" i="10"/>
  <c r="P78" i="10" l="1"/>
  <c r="Q78" i="10" s="1"/>
  <c r="AB16" i="10"/>
  <c r="AB78" i="10" s="1"/>
  <c r="AA23" i="10" l="1"/>
  <c r="AA12" i="10"/>
  <c r="AA16" i="10"/>
  <c r="AA78" i="10" l="1"/>
  <c r="K13" i="11"/>
  <c r="K11" i="11"/>
  <c r="K12" i="11"/>
</calcChain>
</file>

<file path=xl/sharedStrings.xml><?xml version="1.0" encoding="utf-8"?>
<sst xmlns="http://schemas.openxmlformats.org/spreadsheetml/2006/main" count="1194" uniqueCount="339">
  <si>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</si>
  <si>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</si>
  <si>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</si>
  <si>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</si>
  <si>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</si>
  <si>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</si>
  <si>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</si>
  <si>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</si>
  <si>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</si>
  <si>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</si>
  <si>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</si>
  <si>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</si>
  <si>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</si>
  <si>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</si>
  <si>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</si>
  <si>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</si>
  <si>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</si>
  <si>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</si>
  <si>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</si>
  <si>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</si>
  <si>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</si>
  <si>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</si>
  <si>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</si>
  <si>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Базовая стоимость в фактических ценах 2010 г. тыс. руб. (без НДС)</t>
  </si>
  <si>
    <t>Применяемые индекс-дефляторы</t>
  </si>
  <si>
    <t>Коэффициент 10% снижения</t>
  </si>
  <si>
    <t>Единица измерения</t>
  </si>
  <si>
    <t>Наименование</t>
  </si>
  <si>
    <t>2011 / 2010</t>
  </si>
  <si>
    <t>2012 / 2011</t>
  </si>
  <si>
    <t>2013 / 2012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</si>
  <si>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</si>
  <si>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</si>
  <si>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</si>
  <si>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</si>
  <si>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</si>
  <si>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</si>
  <si>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</si>
  <si>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ОКВЭД</t>
  </si>
  <si>
    <t>Код по ОКДП</t>
  </si>
  <si>
    <t>Код по ОКЕИ</t>
  </si>
  <si>
    <t>Сведения о количестве (объеме) - количество единиц измерения</t>
  </si>
  <si>
    <t>2014 / 2013</t>
  </si>
  <si>
    <t>Группа продукции (Код классификатора)</t>
  </si>
  <si>
    <t>Вид закупаемой продукции</t>
  </si>
  <si>
    <t>Планируемый способ закупки</t>
  </si>
  <si>
    <t>Наименование контрагента</t>
  </si>
  <si>
    <t>Сведения о закупке у ЕИ</t>
  </si>
  <si>
    <t>Расчет в соответствии с методикой 10% снижения стоимости от уровня цен 2010 года</t>
  </si>
  <si>
    <t>без НДС</t>
  </si>
  <si>
    <t>с НДС</t>
  </si>
  <si>
    <t>Планируемая (предельная) цена закупки с учетом требования о 10% снижении от уровня цен 2010 года, тыс. руб.</t>
  </si>
  <si>
    <t>Примечание</t>
  </si>
  <si>
    <t>Вид закупки (электронная/неэлектронная)</t>
  </si>
  <si>
    <t>Юридическое лицо/Организатор закупки</t>
  </si>
  <si>
    <t>Подразделение</t>
  </si>
  <si>
    <t xml:space="preserve">Код статьи БДР </t>
  </si>
  <si>
    <t xml:space="preserve">План условно-постоянных закупок </t>
  </si>
  <si>
    <t>Наименование продавца продукции</t>
  </si>
  <si>
    <t>дата заключения договора (дд.мм.гггг)</t>
  </si>
  <si>
    <t>дата начала поставки товаров, выполнения работ, услуг (дд.мм.гггг)</t>
  </si>
  <si>
    <t>дата окончания поставки товаров, выполнения работ, услуг (дд.мм.гггг)</t>
  </si>
  <si>
    <t>цена закупки, тыс. руб.</t>
  </si>
  <si>
    <t>Срок действия договора
(дд.мм.гггг)</t>
  </si>
  <si>
    <t>Источник финансирования</t>
  </si>
  <si>
    <t>Код статьи БДР ИА/бизнес-плана филиала</t>
  </si>
  <si>
    <t>Наименование статьи БДР ИА/бизнес-плана филиала/ИПР год</t>
  </si>
  <si>
    <t>Документ, на основании которого определена планируемая цена закупки</t>
  </si>
  <si>
    <t>Дополнительная информация по закупке</t>
  </si>
  <si>
    <t>Признак условно-постоянных закупок (Да/Нет)</t>
  </si>
  <si>
    <t>Документ по условно-постоянной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</si>
  <si>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</si>
  <si>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</si>
  <si>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</si>
  <si>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Функциональный блок</t>
  </si>
  <si>
    <t>Организатор закупки</t>
  </si>
  <si>
    <t>Уровень закупочной комиссии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</si>
  <si>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</si>
  <si>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</si>
  <si>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</si>
  <si>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</si>
  <si>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</si>
  <si>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</si>
  <si>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</si>
  <si>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Технологическое присоединение (Да/Нет)***</t>
  </si>
  <si>
    <t>МВт</t>
  </si>
  <si>
    <t>МВА</t>
  </si>
  <si>
    <t>км</t>
  </si>
  <si>
    <t>План закупки отражающий долгосрочные договоры</t>
  </si>
  <si>
    <t>72.22  </t>
  </si>
  <si>
    <t>72.22</t>
  </si>
  <si>
    <t>72.22 </t>
  </si>
  <si>
    <t>55.52</t>
  </si>
  <si>
    <t>шт</t>
  </si>
  <si>
    <t>796</t>
  </si>
  <si>
    <t>ОЗП</t>
  </si>
  <si>
    <t>МЗ</t>
  </si>
  <si>
    <t>ОЗЦ</t>
  </si>
  <si>
    <t>ЕИ</t>
  </si>
  <si>
    <t>Амортизация</t>
  </si>
  <si>
    <t>нет</t>
  </si>
  <si>
    <t>Реконструкция и техническое перевооружение объектов - код вида деятельности 2</t>
  </si>
  <si>
    <t>Ремонтное производство и техническое обслуживание - код вида деятельности 3</t>
  </si>
  <si>
    <t>ИТ-закупки - код вида деятельности 4</t>
  </si>
  <si>
    <t>Прочие закупки - код вида деятельности 8</t>
  </si>
  <si>
    <t>Соответствие с ТЗ</t>
  </si>
  <si>
    <t>Поставляемая продукция должна соответствовать ГОСТ (ТУ) и другим требованиям органов сертификации и стандартизации</t>
  </si>
  <si>
    <t>Оказание услуг по электроснабжению</t>
  </si>
  <si>
    <t>40.1</t>
  </si>
  <si>
    <t>70.0</t>
  </si>
  <si>
    <t>оказание услуг</t>
  </si>
  <si>
    <t xml:space="preserve">План закупок лекарственных средств </t>
  </si>
  <si>
    <t>2016 год</t>
  </si>
  <si>
    <t>Приложение №2.1 к Положению о закупке товаров, работ, услуг для нужд ОАО "Санаторий-профилакторий "Солнечный""</t>
  </si>
  <si>
    <t>Приложение №2.2 к Положению о закупке товаров, работ, услуг для нужд ОАО "Санаторий-профилакторий "Солнечный""</t>
  </si>
  <si>
    <t xml:space="preserve">ИТОГО </t>
  </si>
  <si>
    <t xml:space="preserve">ВСЕГО </t>
  </si>
  <si>
    <t>Открытое акционерное общество Социальная сфера-М"</t>
  </si>
  <si>
    <t>План закупки  на 2016 год.</t>
  </si>
  <si>
    <t>Открытое акционерное общество Социальная сфера-М</t>
  </si>
  <si>
    <t>Планируемая (предельная) цена закупки, руб.</t>
  </si>
  <si>
    <t>Планируемая начальная (предельная) цена лота по извещению/уведомлению,  руб.</t>
  </si>
  <si>
    <t>ОАО "Социальная сфера-М"</t>
  </si>
  <si>
    <t>не электронная</t>
  </si>
  <si>
    <t>89231860000</t>
  </si>
  <si>
    <t>РМ, Кочкуровский район, с. Сабаево</t>
  </si>
  <si>
    <t>Плановая дата официального объявления о начале процедур (мм.гггг)</t>
  </si>
  <si>
    <t>Плановая дата подведения итогов по закупочной процедуре (мм.гггг)</t>
  </si>
  <si>
    <t>Плановая дата заключения договора (мм.гггг)</t>
  </si>
  <si>
    <t>Плановая дата начала поставки товаров, выполнения работ, услуг (мм.гггг)</t>
  </si>
  <si>
    <t>Плановая дата окончания поставки товаров, выполнения работ, услуг (мм.гггг)</t>
  </si>
  <si>
    <t>Основание для проведения закупки у ЕИ (Положение, дата утверждения (мм.гггг), пункт положения)</t>
  </si>
  <si>
    <t>29.23.9</t>
  </si>
  <si>
    <t>Оказание услуг по обслуживанию холодильного оборудования</t>
  </si>
  <si>
    <t xml:space="preserve">Оказание услуг по огнезащитной обработке деревянных конструкций чердачных помещений </t>
  </si>
  <si>
    <t>20.10.3</t>
  </si>
  <si>
    <t>ОК</t>
  </si>
  <si>
    <t>45.24.4</t>
  </si>
  <si>
    <t>Оказание услуг по водолазным работам</t>
  </si>
  <si>
    <t>МРО ООО ВОСВОДа</t>
  </si>
  <si>
    <t>73.10</t>
  </si>
  <si>
    <t xml:space="preserve">Оказание услуг санэпидемстанции </t>
  </si>
  <si>
    <t xml:space="preserve">ФБУЗ  "Центр гигиены и эпидемиологии в Республике Мордовия" </t>
  </si>
  <si>
    <t>93.01</t>
  </si>
  <si>
    <t>Оказание услуг по химчистке постельного белья</t>
  </si>
  <si>
    <t>75.25.1</t>
  </si>
  <si>
    <t>Оказание услуг органами пожарной безопасности</t>
  </si>
  <si>
    <t>92.34</t>
  </si>
  <si>
    <t>Оказание услуг по организации концертно-развлекательной программы</t>
  </si>
  <si>
    <t>Себестоимость (без амортизации)</t>
  </si>
  <si>
    <t>92.20</t>
  </si>
  <si>
    <t>Оказание рекламных услуг</t>
  </si>
  <si>
    <t>63.40</t>
  </si>
  <si>
    <t>Оказание услуг по перевозке персонала ОАО "Социальная сфера-М"</t>
  </si>
  <si>
    <t>67.11.12</t>
  </si>
  <si>
    <t>89401000000</t>
  </si>
  <si>
    <t>РМ, г.Саранск</t>
  </si>
  <si>
    <t>(пп.5.9.3.2, пункта 5.9. Положения о закупке товаров, работ, услуг)</t>
  </si>
  <si>
    <t>ЗАО "ИРКОЛ"</t>
  </si>
  <si>
    <t>ПАО "Мордовская энергосбытовая компания"</t>
  </si>
  <si>
    <t>Администрация Кочкуровского района Республики Мордовия</t>
  </si>
  <si>
    <t>Оказание услуг по техническому обслуживанию пожарной сигнализации</t>
  </si>
  <si>
    <t>Оказание услуг по техническому обслуживанию передающего оборудования системы пожарного мониторинга</t>
  </si>
  <si>
    <t>74.12.2</t>
  </si>
  <si>
    <t>Аудит бухгалтерской (финансовой) отчетности по РСБУ за 2016 год</t>
  </si>
  <si>
    <t>ПАО "МРСК Волги"</t>
  </si>
  <si>
    <t>Оказание услуг по вывозу и захоронению ТБО,ЖБО</t>
  </si>
  <si>
    <t>ООО "Кочкуровожилсервис"</t>
  </si>
  <si>
    <t>Приложение №2.3 к Положению о закупке товаров, работ, услуг для нужд ОАО "Социальная сфера-М"</t>
  </si>
  <si>
    <t>Услуги по страхованию зданий,сооружений и оборудования</t>
  </si>
  <si>
    <t>Планируемая цена закупки,  руб.</t>
  </si>
  <si>
    <t>АО "СОГАЗ"</t>
  </si>
  <si>
    <t>Страхование зданий,сооружений,оборудования</t>
  </si>
  <si>
    <t>дата заключения договора (мм.гггг)</t>
  </si>
  <si>
    <t>Срок действия договора
(мм.гггг)</t>
  </si>
  <si>
    <t>Дата начала поставки товаров, выполнения работ, услуг по договору (мм.гггг)</t>
  </si>
  <si>
    <t>Дата окончания поставки товаров, выполнения работ, услуг по договору (мм.гггг)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</si>
  <si>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</si>
  <si>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</si>
  <si>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</si>
  <si>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</si>
  <si>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</si>
  <si>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</si>
  <si>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</si>
  <si>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</si>
  <si>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</si>
  <si>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66.03.2</t>
  </si>
  <si>
    <t>Приобретение лицензии Антивируса Касперского</t>
  </si>
  <si>
    <t>РМ, г.Саранск.</t>
  </si>
  <si>
    <t>Приобретение программы 1С:Камин</t>
  </si>
  <si>
    <t>Продление неисключительных прав использования Лицензии СКЗИ-КриптоПро</t>
  </si>
  <si>
    <t>17.53</t>
  </si>
  <si>
    <t>Поставка мягкого инвентаря (постельных принадлежностей)</t>
  </si>
  <si>
    <t>Поставка штор рулонных</t>
  </si>
  <si>
    <t>17.54.1</t>
  </si>
  <si>
    <t>Поставка кресел офисных</t>
  </si>
  <si>
    <t>Поставка стульев</t>
  </si>
  <si>
    <t>Поставка сварочного аппарата для пластиковых труб</t>
  </si>
  <si>
    <t>Поставка посуды</t>
  </si>
  <si>
    <t>Поставка хозяйственного инвентаря</t>
  </si>
  <si>
    <t>Поставка фильтров для питьевой воды</t>
  </si>
  <si>
    <t>Поставка дез.средства</t>
  </si>
  <si>
    <t>Поставка стекла</t>
  </si>
  <si>
    <t>Поставка светильников</t>
  </si>
  <si>
    <t>Поставка песка</t>
  </si>
  <si>
    <t>14.22</t>
  </si>
  <si>
    <t>26.23</t>
  </si>
  <si>
    <t>Поставка ручек для дверей,тумбочек</t>
  </si>
  <si>
    <t>29.71</t>
  </si>
  <si>
    <t>Поставка моющих средств</t>
  </si>
  <si>
    <t>24.51.3</t>
  </si>
  <si>
    <t>Поставка спецодежды</t>
  </si>
  <si>
    <t>18.21</t>
  </si>
  <si>
    <t>51.47.23</t>
  </si>
  <si>
    <t>Поставка канцелярских принадлежностей</t>
  </si>
  <si>
    <t>24.42.1</t>
  </si>
  <si>
    <t>Поставка медикаментов</t>
  </si>
  <si>
    <t>Поставка медицинского оборудования</t>
  </si>
  <si>
    <t>36.4</t>
  </si>
  <si>
    <t>Поставка спортинвентаря</t>
  </si>
  <si>
    <t>Поставка наградного материала</t>
  </si>
  <si>
    <t>Поставка бытовой техники (электротоваров)</t>
  </si>
  <si>
    <t>51.70</t>
  </si>
  <si>
    <t>29.24.1</t>
  </si>
  <si>
    <t>28.63</t>
  </si>
  <si>
    <t>26.1</t>
  </si>
  <si>
    <t>28.75.1</t>
  </si>
  <si>
    <t>24.30</t>
  </si>
  <si>
    <t>Поставка лакокрасочной продукции</t>
  </si>
  <si>
    <t>26.64</t>
  </si>
  <si>
    <t>25.21</t>
  </si>
  <si>
    <t>Поставка сантехнической продукции</t>
  </si>
  <si>
    <t>27.1</t>
  </si>
  <si>
    <t>Поставка ручного инструмента (кисти, валики,сверла)</t>
  </si>
  <si>
    <t>Поставка труб пластиковых, арматуры</t>
  </si>
  <si>
    <t>Поставка метизов</t>
  </si>
  <si>
    <t>Поставка металлопроката,электродов</t>
  </si>
  <si>
    <t>Поставка пиломатериала</t>
  </si>
  <si>
    <t>Поставка электромотнажной продукции продукции</t>
  </si>
  <si>
    <t>20.30.1</t>
  </si>
  <si>
    <t>52.44.1</t>
  </si>
  <si>
    <t>52.48.11</t>
  </si>
  <si>
    <t>74.84</t>
  </si>
  <si>
    <t>52.48</t>
  </si>
  <si>
    <t>24.66.4</t>
  </si>
  <si>
    <t>51.53.24</t>
  </si>
  <si>
    <t>52.46</t>
  </si>
  <si>
    <t>29.40.4</t>
  </si>
  <si>
    <t>74.20.35</t>
  </si>
  <si>
    <t>Март 216</t>
  </si>
  <si>
    <t>Поставка отделочных материалов, облицовочной плитки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</si>
  <si>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</si>
  <si>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</si>
  <si>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</si>
  <si>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</si>
  <si>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</si>
  <si>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</si>
  <si>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</si>
  <si>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</si>
  <si>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</si>
  <si>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</si>
  <si>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</si>
  <si>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</si>
  <si>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</si>
  <si>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</si>
  <si>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</si>
  <si>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</si>
  <si>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</si>
  <si>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</si>
  <si>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</si>
  <si>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</si>
  <si>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</si>
  <si>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</si>
  <si>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</si>
  <si>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</si>
  <si>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</si>
  <si>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</si>
  <si>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</si>
  <si>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</si>
  <si>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</si>
  <si>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</si>
  <si>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</si>
  <si>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</si>
  <si>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</si>
  <si>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</si>
  <si>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</si>
  <si>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</si>
  <si>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</si>
  <si>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</si>
  <si>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</si>
  <si>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В соответствии с условиями указанными в закупочной документации</t>
  </si>
  <si>
    <t>Поставка трубчатых электронагревателей</t>
  </si>
  <si>
    <t>Поставка замков(врезные, навесные)</t>
  </si>
  <si>
    <t>Услуга</t>
  </si>
  <si>
    <t>Поставка бланков путевок</t>
  </si>
  <si>
    <t>услуга</t>
  </si>
  <si>
    <t>Поставка пластиковой мебели</t>
  </si>
  <si>
    <t>22.24</t>
  </si>
  <si>
    <t>52.48.34</t>
  </si>
  <si>
    <t>Поставка насоса погружного для откачивания загрязненных сточных вод</t>
  </si>
  <si>
    <t>29.12</t>
  </si>
  <si>
    <t xml:space="preserve">Оказание услуг по оформлению детских мероприятий </t>
  </si>
  <si>
    <t>пп.5.9.3.2, пункта 5.9. Положения о закупке товаров,работ,услуг</t>
  </si>
  <si>
    <t>ООО "Компания "Тензор" г.Ярославль ИНН 7605016030</t>
  </si>
  <si>
    <t>Продление неисключительных прав использования СБиС+Электронные торги, продлению сертифика ЭЦП</t>
  </si>
  <si>
    <t>Продление неисключительных прав использования СБиС+ЭО,ЮЛ,ОСНО, продление сертифика ЭЦП</t>
  </si>
  <si>
    <t>90.00.3</t>
  </si>
  <si>
    <t>049</t>
  </si>
  <si>
    <t>85.41</t>
  </si>
  <si>
    <t>Оказание услуг по обучению инструктора по плаванию</t>
  </si>
  <si>
    <t>050</t>
  </si>
  <si>
    <t>Оказание услуг по обучению электрика</t>
  </si>
  <si>
    <t>МТР</t>
  </si>
  <si>
    <t>Выполнение работ по ремонту холодильного оборудования</t>
  </si>
  <si>
    <t>Выполнение работ по капитальному ремонту спальных корпусов ДОЛ Энергетик</t>
  </si>
  <si>
    <t>Аренда земельных участков и помещений</t>
  </si>
  <si>
    <t>Ведение реестра ценных бумаг</t>
  </si>
  <si>
    <t>пп.5.9.2 а, пункта 5.9. Положения о закупке товаров,работ,услуг</t>
  </si>
  <si>
    <t>ПИР по объекту: "Реконструкция узла канализации с установкой септика по адресу: РМ, Кочкуровский район, с.Сабаево"</t>
  </si>
  <si>
    <t>051</t>
  </si>
  <si>
    <t>052</t>
  </si>
  <si>
    <t>комплект</t>
  </si>
  <si>
    <t>839</t>
  </si>
  <si>
    <t>кг</t>
  </si>
  <si>
    <t>166</t>
  </si>
  <si>
    <t>113</t>
  </si>
  <si>
    <t>м3</t>
  </si>
  <si>
    <t>Оказание услуг по организации питания в ДОЛ "Энергетик"</t>
  </si>
  <si>
    <t>Оказание транспортных услуг по перевозке детей</t>
  </si>
  <si>
    <t>ПИР</t>
  </si>
  <si>
    <t>Сметный расчет</t>
  </si>
  <si>
    <t>43.3</t>
  </si>
  <si>
    <t>Код по ОКПД</t>
  </si>
  <si>
    <t>56.29</t>
  </si>
  <si>
    <t>96.1.12</t>
  </si>
  <si>
    <t>52.29</t>
  </si>
  <si>
    <t>74.90</t>
  </si>
  <si>
    <t>13.92</t>
  </si>
  <si>
    <t>45.21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</si>
</sst>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"/>
    <numFmt numFmtId="166" formatCode="#,##0.00000"/>
    <numFmt numFmtId="167" formatCode="_(&quot;р.&quot;* #,##0.00_);_(&quot;р.&quot;* \(#,##0.00\);_(&quot;р.&quot;* &quot;-&quot;??_);_(@_)"/>
    <numFmt numFmtId="168" formatCode="_-* #,##0_-;\-* #,##0_-;_-* &quot;-&quot;_-;_-@_-"/>
    <numFmt numFmtId="169" formatCode="_(* #,##0.00_);_(* \(#,##0.00\);_(* &quot;-&quot;??_);_(@_)"/>
    <numFmt numFmtId="170" formatCode="_-* #,##0.00_-;\-* #,##0.00_-;_-* &quot;-&quot;??_-;_-@_-"/>
    <numFmt numFmtId="171" formatCode="&quot;$&quot;#,##0_);[Red]\(&quot;$&quot;#,##0\)"/>
    <numFmt numFmtId="172" formatCode="_-&quot;Ј&quot;* #,##0.00_-;\-&quot;Ј&quot;* #,##0.00_-;_-&quot;Ј&quot;* &quot;-&quot;??_-;_-@_-"/>
    <numFmt numFmtId="173" formatCode="General_)"/>
    <numFmt numFmtId="174" formatCode="_-* #,##0\ _р_._-;\-* #,##0\ _р_._-;_-* &quot;-&quot;\ _р_._-;_-@_-"/>
    <numFmt numFmtId="175" formatCode="_-* #,##0.00\ _р_._-;\-* #,##0.00\ _р_._-;_-* &quot;-&quot;??\ _р_._-;_-@_-"/>
    <numFmt numFmtId="176" formatCode="_(* #,##0_);_(* \(#,##0\);_(* &quot;-&quot;_);_(@_)"/>
    <numFmt numFmtId="177" formatCode="_-* #,##0.00_р_._-;\-* #,##0.00_р_._-;_-* \-??_р_._-;_-@_-"/>
    <numFmt numFmtId="178" formatCode="0.0%"/>
    <numFmt numFmtId="179" formatCode="#,##0_ ;[Red]\-#,##0\ "/>
    <numFmt numFmtId="180" formatCode="[$-F800]dddd\,\ mmmm\ dd\,\ yyyy"/>
    <numFmt numFmtId="181" formatCode="[$-419]mmmm\ yyyy;@"/>
  </numFmts>
  <fonts count="10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 Cyr"/>
      <charset val="204"/>
    </font>
    <font>
      <sz val="9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0314">
    <xf numFmtId="180" fontId="0" fillId="0" borderId="0"/>
    <xf numFmtId="180" fontId="4" fillId="0" borderId="0"/>
    <xf numFmtId="180" fontId="4" fillId="0" borderId="0"/>
    <xf numFmtId="180" fontId="2" fillId="0" borderId="0"/>
    <xf numFmtId="180" fontId="8" fillId="0" borderId="0"/>
    <xf numFmtId="180" fontId="9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7" fillId="0" borderId="0"/>
    <xf numFmtId="180" fontId="6" fillId="0" borderId="0"/>
    <xf numFmtId="180" fontId="10" fillId="0" borderId="0"/>
    <xf numFmtId="180" fontId="2" fillId="0" borderId="0"/>
    <xf numFmtId="180" fontId="3" fillId="0" borderId="0"/>
    <xf numFmtId="180" fontId="11" fillId="0" borderId="0"/>
    <xf numFmtId="180" fontId="6" fillId="0" borderId="0"/>
    <xf numFmtId="180" fontId="2" fillId="0" borderId="0"/>
    <xf numFmtId="180" fontId="1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4" fillId="0" borderId="0"/>
    <xf numFmtId="18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6" fillId="0" borderId="0"/>
    <xf numFmtId="180" fontId="6" fillId="0" borderId="0"/>
    <xf numFmtId="4" fontId="14" fillId="3" borderId="2" applyNumberFormat="0" applyProtection="0">
      <alignment horizontal="left" vertical="center" indent="1"/>
    </xf>
    <xf numFmtId="180" fontId="1" fillId="0" borderId="0"/>
    <xf numFmtId="180" fontId="1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67" fontId="33" fillId="0" borderId="0">
      <protection locked="0"/>
    </xf>
    <xf numFmtId="167" fontId="33" fillId="0" borderId="0">
      <protection locked="0"/>
    </xf>
    <xf numFmtId="167" fontId="33" fillId="0" borderId="0">
      <protection locked="0"/>
    </xf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4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18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2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6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0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34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68" fontId="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" fillId="0" borderId="0" applyFont="0" applyFill="0" applyBorder="0" applyAlignment="0" applyProtection="0"/>
    <xf numFmtId="14" fontId="40" fillId="0" borderId="0" applyFont="0" applyBorder="0">
      <alignment vertical="top"/>
    </xf>
    <xf numFmtId="180" fontId="41" fillId="0" borderId="0" applyFon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0" fillId="0" borderId="0"/>
    <xf numFmtId="180" fontId="51" fillId="0" borderId="0"/>
    <xf numFmtId="180" fontId="4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18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18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18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180" fontId="62" fillId="68" borderId="0"/>
    <xf numFmtId="49" fontId="63" fillId="68" borderId="0"/>
    <xf numFmtId="49" fontId="64" fillId="68" borderId="25"/>
    <xf numFmtId="49" fontId="64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1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5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19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3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27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1" fillId="31" borderId="0" applyNumberFormat="0" applyBorder="0" applyAlignment="0" applyProtection="0"/>
    <xf numFmtId="173" fontId="2" fillId="0" borderId="27">
      <protection locked="0"/>
    </xf>
    <xf numFmtId="173" fontId="2" fillId="0" borderId="27">
      <protection locked="0"/>
    </xf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4" fillId="7" borderId="7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5" fillId="8" borderId="8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26" fillId="8" borderId="7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70" fillId="0" borderId="0" applyBorder="0">
      <alignment horizontal="center" vertical="center" wrapText="1"/>
    </xf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19" fillId="0" borderId="4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0" fillId="0" borderId="5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6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71" fillId="0" borderId="28" applyBorder="0">
      <alignment horizontal="center" vertical="center" wrapText="1"/>
    </xf>
    <xf numFmtId="173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16" fillId="0" borderId="12" applyNumberFormat="0" applyFill="0" applyAlignment="0" applyProtection="0"/>
    <xf numFmtId="3" fontId="72" fillId="0" borderId="1" applyBorder="0">
      <alignment vertical="center"/>
    </xf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28" fillId="9" borderId="10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23" fillId="6" borderId="0" applyNumberFormat="0" applyBorder="0" applyAlignment="0" applyProtection="0"/>
    <xf numFmtId="180" fontId="2" fillId="0" borderId="0"/>
    <xf numFmtId="180" fontId="2" fillId="0" borderId="0"/>
    <xf numFmtId="166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8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7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0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6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22" fillId="5" borderId="0" applyNumberFormat="0" applyBorder="0" applyAlignment="0" applyProtection="0"/>
    <xf numFmtId="165" fontId="81" fillId="57" borderId="3" applyNumberFormat="0" applyBorder="0" applyAlignment="0">
      <alignment vertical="center"/>
      <protection locked="0"/>
    </xf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27" fillId="0" borderId="9" applyNumberFormat="0" applyFill="0" applyAlignment="0" applyProtection="0"/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49" fontId="77" fillId="0" borderId="0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2" fillId="2" borderId="0" applyNumberFormat="0" applyBorder="0" applyAlignment="0" applyProtection="0"/>
    <xf numFmtId="167" fontId="33" fillId="0" borderId="0">
      <protection locked="0"/>
    </xf>
    <xf numFmtId="180" fontId="17" fillId="0" borderId="1" applyBorder="0">
      <alignment horizontal="center" vertical="center" wrapText="1"/>
    </xf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1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4" fillId="57" borderId="23" applyNumberFormat="0" applyProtection="0">
      <alignment horizontal="left" vertical="top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180" fontId="56" fillId="66" borderId="23" applyNumberFormat="0" applyProtection="0">
      <alignment horizontal="left" vertical="top" indent="1"/>
    </xf>
    <xf numFmtId="180" fontId="56" fillId="58" borderId="23" applyNumberFormat="0" applyProtection="0">
      <alignment horizontal="left" vertical="top" indent="1"/>
    </xf>
    <xf numFmtId="180" fontId="62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70" fillId="0" borderId="0" applyBorder="0">
      <alignment horizontal="center" vertical="center" wrapText="1"/>
    </xf>
    <xf numFmtId="180" fontId="71" fillId="0" borderId="28" applyBorder="0">
      <alignment horizontal="center" vertical="center" wrapText="1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4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7" fillId="0" borderId="1" applyBorder="0">
      <alignment horizontal="center" vertical="center" wrapText="1"/>
    </xf>
    <xf numFmtId="169" fontId="2" fillId="0" borderId="0" applyFont="0" applyFill="0" applyBorder="0" applyAlignment="0" applyProtection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3" fillId="0" borderId="0"/>
    <xf numFmtId="180" fontId="3" fillId="0" borderId="0"/>
    <xf numFmtId="180" fontId="17" fillId="0" borderId="0"/>
    <xf numFmtId="180" fontId="17" fillId="0" borderId="0"/>
    <xf numFmtId="180" fontId="2" fillId="0" borderId="0"/>
    <xf numFmtId="180" fontId="17" fillId="0" borderId="0"/>
    <xf numFmtId="180" fontId="17" fillId="0" borderId="0"/>
    <xf numFmtId="180" fontId="3" fillId="0" borderId="0"/>
    <xf numFmtId="180" fontId="3" fillId="0" borderId="0"/>
    <xf numFmtId="180" fontId="17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7" fillId="0" borderId="0"/>
    <xf numFmtId="180" fontId="3" fillId="0" borderId="0"/>
    <xf numFmtId="180" fontId="1" fillId="0" borderId="0"/>
    <xf numFmtId="180" fontId="9" fillId="0" borderId="0"/>
    <xf numFmtId="180" fontId="9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" fillId="0" borderId="0"/>
    <xf numFmtId="180" fontId="3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3" fillId="0" borderId="0"/>
    <xf numFmtId="180" fontId="3" fillId="0" borderId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" fillId="0" borderId="0"/>
    <xf numFmtId="180" fontId="3" fillId="0" borderId="0"/>
    <xf numFmtId="43" fontId="1" fillId="0" borderId="0" applyFont="0" applyFill="0" applyBorder="0" applyAlignment="0" applyProtection="0"/>
    <xf numFmtId="180" fontId="94" fillId="0" borderId="0"/>
  </cellStyleXfs>
  <cellXfs count="213">
    <xf numFmtId="180" fontId="0" fillId="0" borderId="0" xfId="0"/>
    <xf numFmtId="180" fontId="83" fillId="0" borderId="0" xfId="0" applyFont="1" applyAlignment="1">
      <alignment horizontal="justify" vertical="center"/>
    </xf>
    <xf numFmtId="1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Alignment="1">
      <alignment horizontal="center" vertical="center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Fill="1" applyAlignment="1">
      <alignment horizontal="center" vertical="center"/>
    </xf>
    <xf numFmtId="180" fontId="0" fillId="0" borderId="0" xfId="0" applyFill="1"/>
    <xf numFmtId="2" fontId="85" fillId="0" borderId="1" xfId="29105" applyNumberFormat="1" applyFont="1" applyFill="1" applyBorder="1" applyAlignment="1" applyProtection="1">
      <alignment horizontal="center" vertical="center" wrapText="1"/>
      <protection locked="0"/>
    </xf>
    <xf numFmtId="180" fontId="85" fillId="0" borderId="1" xfId="29105" applyFont="1" applyFill="1" applyBorder="1" applyAlignment="1" applyProtection="1">
      <alignment horizontal="center" vertical="center" wrapText="1"/>
      <protection locked="0"/>
    </xf>
    <xf numFmtId="1" fontId="85" fillId="0" borderId="0" xfId="59048" applyNumberFormat="1" applyFont="1" applyFill="1" applyBorder="1" applyAlignment="1" applyProtection="1">
      <alignment horizontal="center" vertical="center" wrapText="1"/>
      <protection locked="0"/>
    </xf>
    <xf numFmtId="180" fontId="88" fillId="75" borderId="1" xfId="0" applyFont="1" applyFill="1" applyBorder="1" applyAlignment="1">
      <alignment horizontal="left" vertical="top" wrapText="1"/>
    </xf>
    <xf numFmtId="180" fontId="89" fillId="75" borderId="1" xfId="0" applyFont="1" applyFill="1" applyBorder="1" applyAlignment="1">
      <alignment horizontal="left" vertical="top" wrapText="1"/>
    </xf>
    <xf numFmtId="180" fontId="87" fillId="75" borderId="1" xfId="0" applyFont="1" applyFill="1" applyBorder="1" applyAlignment="1">
      <alignment horizontal="left" vertical="top" wrapText="1"/>
    </xf>
    <xf numFmtId="180" fontId="87" fillId="75" borderId="1" xfId="8" applyFont="1" applyFill="1" applyBorder="1" applyAlignment="1">
      <alignment horizontal="left" vertical="top" wrapText="1"/>
    </xf>
    <xf numFmtId="180" fontId="89" fillId="75" borderId="1" xfId="8" applyFont="1" applyFill="1" applyBorder="1" applyAlignment="1">
      <alignment horizontal="left" vertical="top" wrapText="1"/>
    </xf>
    <xf numFmtId="49" fontId="87" fillId="75" borderId="1" xfId="0" applyNumberFormat="1" applyFont="1" applyFill="1" applyBorder="1" applyAlignment="1">
      <alignment horizontal="left" vertical="top"/>
    </xf>
    <xf numFmtId="180" fontId="88" fillId="75" borderId="1" xfId="0" applyFont="1" applyFill="1" applyBorder="1" applyAlignment="1">
      <alignment horizontal="left" vertical="top"/>
    </xf>
    <xf numFmtId="49" fontId="89" fillId="75" borderId="1" xfId="0" applyNumberFormat="1" applyFont="1" applyFill="1" applyBorder="1" applyAlignment="1">
      <alignment horizontal="center" vertical="center"/>
    </xf>
    <xf numFmtId="180" fontId="89" fillId="75" borderId="1" xfId="0" applyFont="1" applyFill="1" applyBorder="1" applyAlignment="1">
      <alignment horizontal="center" vertical="center"/>
    </xf>
    <xf numFmtId="49" fontId="89" fillId="75" borderId="1" xfId="8" applyNumberFormat="1" applyFont="1" applyFill="1" applyBorder="1" applyAlignment="1">
      <alignment horizontal="center" vertical="center"/>
    </xf>
    <xf numFmtId="180" fontId="89" fillId="75" borderId="1" xfId="13" applyFont="1" applyFill="1" applyBorder="1" applyAlignment="1">
      <alignment horizontal="center" vertical="center" wrapText="1" shrinkToFit="1"/>
    </xf>
    <xf numFmtId="49" fontId="87" fillId="75" borderId="1" xfId="8" applyNumberFormat="1" applyFont="1" applyFill="1" applyBorder="1" applyAlignment="1">
      <alignment horizontal="left" vertical="top"/>
    </xf>
    <xf numFmtId="4" fontId="87" fillId="75" borderId="1" xfId="0" applyNumberFormat="1" applyFont="1" applyFill="1" applyBorder="1" applyAlignment="1">
      <alignment horizontal="left" vertical="top" wrapText="1"/>
    </xf>
    <xf numFmtId="4" fontId="88" fillId="75" borderId="1" xfId="0" applyNumberFormat="1" applyFont="1" applyFill="1" applyBorder="1" applyAlignment="1">
      <alignment horizontal="left" vertical="top"/>
    </xf>
    <xf numFmtId="180" fontId="87" fillId="75" borderId="1" xfId="0" applyFont="1" applyFill="1" applyBorder="1" applyAlignment="1">
      <alignment horizontal="center" vertical="center"/>
    </xf>
    <xf numFmtId="180" fontId="88" fillId="75" borderId="1" xfId="0" applyNumberFormat="1" applyFont="1" applyFill="1" applyBorder="1" applyAlignment="1">
      <alignment horizontal="left" vertical="top"/>
    </xf>
    <xf numFmtId="180" fontId="88" fillId="75" borderId="1" xfId="0" applyNumberFormat="1" applyFont="1" applyFill="1" applyBorder="1" applyAlignment="1">
      <alignment horizontal="left" vertical="top" wrapText="1"/>
    </xf>
    <xf numFmtId="49" fontId="91" fillId="76" borderId="37" xfId="8" applyNumberFormat="1" applyFont="1" applyFill="1" applyBorder="1" applyAlignment="1"/>
    <xf numFmtId="180" fontId="92" fillId="76" borderId="41" xfId="0" applyFont="1" applyFill="1" applyBorder="1" applyAlignment="1"/>
    <xf numFmtId="180" fontId="0" fillId="0" borderId="1" xfId="0" applyBorder="1" applyAlignment="1">
      <alignment horizontal="center" vertical="center"/>
    </xf>
    <xf numFmtId="180" fontId="0" fillId="0" borderId="1" xfId="0" applyBorder="1"/>
    <xf numFmtId="180" fontId="0" fillId="0" borderId="1" xfId="0" applyBorder="1" applyAlignment="1">
      <alignment horizontal="left" vertical="top"/>
    </xf>
    <xf numFmtId="180" fontId="91" fillId="77" borderId="1" xfId="0" applyFont="1" applyFill="1" applyBorder="1" applyAlignment="1">
      <alignment vertical="center"/>
    </xf>
    <xf numFmtId="180" fontId="92" fillId="77" borderId="1" xfId="0" applyFont="1" applyFill="1" applyBorder="1" applyAlignment="1">
      <alignment vertical="center"/>
    </xf>
    <xf numFmtId="180" fontId="91" fillId="76" borderId="1" xfId="0" applyFont="1" applyFill="1" applyBorder="1" applyAlignment="1">
      <alignment vertical="center"/>
    </xf>
    <xf numFmtId="180" fontId="92" fillId="76" borderId="1" xfId="0" applyFont="1" applyFill="1" applyBorder="1" applyAlignment="1">
      <alignment vertical="center"/>
    </xf>
    <xf numFmtId="4" fontId="16" fillId="0" borderId="1" xfId="0" applyNumberFormat="1" applyFont="1" applyBorder="1"/>
    <xf numFmtId="180" fontId="93" fillId="0" borderId="1" xfId="0" applyFont="1" applyBorder="1" applyAlignment="1">
      <alignment vertical="top" wrapText="1"/>
    </xf>
    <xf numFmtId="180" fontId="87" fillId="0" borderId="1" xfId="60313" applyFont="1" applyFill="1" applyBorder="1" applyAlignment="1" applyProtection="1">
      <alignment horizontal="left" vertical="center" wrapText="1"/>
    </xf>
    <xf numFmtId="180" fontId="87" fillId="0" borderId="1" xfId="0" applyFont="1" applyFill="1" applyBorder="1" applyAlignment="1">
      <alignment horizontal="left" vertical="top" wrapText="1"/>
    </xf>
    <xf numFmtId="180" fontId="87" fillId="0" borderId="1" xfId="60310" applyFont="1" applyFill="1" applyBorder="1" applyAlignment="1">
      <alignment horizontal="left" vertical="top" wrapText="1"/>
    </xf>
    <xf numFmtId="180" fontId="89" fillId="0" borderId="1" xfId="0" applyFont="1" applyBorder="1" applyAlignment="1">
      <alignment horizontal="center" vertical="center"/>
    </xf>
    <xf numFmtId="4" fontId="90" fillId="0" borderId="1" xfId="0" applyNumberFormat="1" applyFont="1" applyBorder="1" applyAlignment="1">
      <alignment horizontal="center" vertical="center"/>
    </xf>
    <xf numFmtId="49" fontId="87" fillId="0" borderId="1" xfId="0" applyNumberFormat="1" applyFont="1" applyFill="1" applyBorder="1" applyAlignment="1">
      <alignment horizontal="left" vertical="top"/>
    </xf>
    <xf numFmtId="4" fontId="95" fillId="0" borderId="1" xfId="0" applyNumberFormat="1" applyFont="1" applyBorder="1" applyAlignment="1">
      <alignment horizontal="center" vertical="center"/>
    </xf>
    <xf numFmtId="180" fontId="0" fillId="0" borderId="1" xfId="0" applyBorder="1" applyAlignment="1">
      <alignment horizontal="center" vertical="top" wrapText="1"/>
    </xf>
    <xf numFmtId="180" fontId="87" fillId="0" borderId="32" xfId="8" applyFont="1" applyFill="1" applyBorder="1" applyAlignment="1">
      <alignment horizontal="left" vertical="top" wrapText="1"/>
    </xf>
    <xf numFmtId="180" fontId="87" fillId="0" borderId="1" xfId="8" applyFont="1" applyFill="1" applyBorder="1" applyAlignment="1">
      <alignment horizontal="left" vertical="top" wrapText="1"/>
    </xf>
    <xf numFmtId="49" fontId="87" fillId="0" borderId="32" xfId="8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left" vertical="top"/>
    </xf>
    <xf numFmtId="4" fontId="87" fillId="0" borderId="1" xfId="0" applyNumberFormat="1" applyFont="1" applyFill="1" applyBorder="1" applyAlignment="1">
      <alignment horizontal="left" vertical="top" wrapText="1"/>
    </xf>
    <xf numFmtId="2" fontId="89" fillId="75" borderId="1" xfId="0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center" vertical="center"/>
    </xf>
    <xf numFmtId="180" fontId="87" fillId="0" borderId="1" xfId="8" applyFont="1" applyFill="1" applyBorder="1" applyAlignment="1">
      <alignment horizontal="center" vertical="center"/>
    </xf>
    <xf numFmtId="180" fontId="93" fillId="0" borderId="1" xfId="0" applyFont="1" applyBorder="1" applyAlignment="1">
      <alignment horizontal="center" vertical="center" wrapText="1"/>
    </xf>
    <xf numFmtId="180" fontId="89" fillId="0" borderId="1" xfId="0" applyFont="1" applyFill="1" applyBorder="1" applyAlignment="1">
      <alignment horizontal="center" vertical="center"/>
    </xf>
    <xf numFmtId="180" fontId="0" fillId="75" borderId="1" xfId="0" applyFill="1" applyBorder="1" applyAlignment="1">
      <alignment horizontal="center" vertical="center"/>
    </xf>
    <xf numFmtId="180" fontId="0" fillId="75" borderId="1" xfId="0" applyFill="1" applyBorder="1"/>
    <xf numFmtId="180" fontId="0" fillId="75" borderId="0" xfId="0" applyFill="1"/>
    <xf numFmtId="4" fontId="87" fillId="75" borderId="1" xfId="0" applyNumberFormat="1" applyFont="1" applyFill="1" applyBorder="1" applyAlignment="1">
      <alignment horizontal="left" vertical="top"/>
    </xf>
    <xf numFmtId="180" fontId="87" fillId="75" borderId="1" xfId="60311" applyFont="1" applyFill="1" applyBorder="1" applyAlignment="1">
      <alignment horizontal="left" vertical="top" wrapText="1"/>
    </xf>
    <xf numFmtId="180" fontId="93" fillId="75" borderId="1" xfId="0" applyFont="1" applyFill="1" applyBorder="1" applyAlignment="1">
      <alignment vertical="top" wrapText="1"/>
    </xf>
    <xf numFmtId="180" fontId="0" fillId="75" borderId="0" xfId="0" applyFill="1" applyAlignment="1">
      <alignment horizontal="center" vertical="center"/>
    </xf>
    <xf numFmtId="49" fontId="85" fillId="75" borderId="1" xfId="59048" applyNumberFormat="1" applyFont="1" applyFill="1" applyBorder="1" applyAlignment="1" applyProtection="1">
      <alignment horizontal="center" vertical="center" wrapText="1"/>
      <protection locked="0"/>
    </xf>
    <xf numFmtId="1" fontId="85" fillId="75" borderId="1" xfId="59048" applyNumberFormat="1" applyFont="1" applyFill="1" applyBorder="1" applyAlignment="1" applyProtection="1">
      <alignment horizontal="center" vertical="center" wrapText="1"/>
      <protection locked="0"/>
    </xf>
    <xf numFmtId="1" fontId="85" fillId="75" borderId="0" xfId="59048" applyNumberFormat="1" applyFont="1" applyFill="1" applyBorder="1" applyAlignment="1" applyProtection="1">
      <alignment horizontal="center" vertical="center" wrapText="1"/>
      <protection locked="0"/>
    </xf>
    <xf numFmtId="4" fontId="16" fillId="75" borderId="1" xfId="0" applyNumberFormat="1" applyFont="1" applyFill="1" applyBorder="1"/>
    <xf numFmtId="180" fontId="16" fillId="75" borderId="1" xfId="0" applyFont="1" applyFill="1" applyBorder="1"/>
    <xf numFmtId="180" fontId="0" fillId="75" borderId="0" xfId="0" applyNumberFormat="1" applyFill="1"/>
    <xf numFmtId="0" fontId="87" fillId="75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75" borderId="1" xfId="0" applyNumberFormat="1" applyFill="1" applyBorder="1" applyAlignment="1">
      <alignment horizontal="center" vertical="center"/>
    </xf>
    <xf numFmtId="0" fontId="87" fillId="75" borderId="1" xfId="8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Fill="1" applyAlignment="1">
      <alignment horizontal="center" vertical="center"/>
    </xf>
    <xf numFmtId="0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2" fillId="76" borderId="41" xfId="0" applyNumberFormat="1" applyFont="1" applyFill="1" applyBorder="1" applyAlignment="1"/>
    <xf numFmtId="0" fontId="88" fillId="75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left" vertical="top"/>
    </xf>
    <xf numFmtId="0" fontId="0" fillId="0" borderId="1" xfId="0" applyNumberFormat="1" applyBorder="1"/>
    <xf numFmtId="0" fontId="92" fillId="77" borderId="1" xfId="0" applyNumberFormat="1" applyFont="1" applyFill="1" applyBorder="1" applyAlignment="1">
      <alignment vertical="center"/>
    </xf>
    <xf numFmtId="0" fontId="0" fillId="76" borderId="1" xfId="0" applyNumberFormat="1" applyFill="1" applyBorder="1" applyAlignment="1">
      <alignment horizontal="left" vertical="top"/>
    </xf>
    <xf numFmtId="0" fontId="87" fillId="75" borderId="1" xfId="0" applyNumberFormat="1" applyFont="1" applyFill="1" applyBorder="1" applyAlignment="1">
      <alignment horizontal="left" vertical="top"/>
    </xf>
    <xf numFmtId="0" fontId="0" fillId="76" borderId="1" xfId="0" applyNumberFormat="1" applyFill="1" applyBorder="1"/>
    <xf numFmtId="0" fontId="88" fillId="75" borderId="1" xfId="0" applyNumberFormat="1" applyFont="1" applyFill="1" applyBorder="1" applyAlignment="1">
      <alignment horizontal="left" vertical="top"/>
    </xf>
    <xf numFmtId="0" fontId="89" fillId="75" borderId="1" xfId="8" applyNumberFormat="1" applyFont="1" applyFill="1" applyBorder="1" applyAlignment="1">
      <alignment horizontal="left" vertical="top"/>
    </xf>
    <xf numFmtId="0" fontId="87" fillId="75" borderId="1" xfId="8" applyNumberFormat="1" applyFont="1" applyFill="1" applyBorder="1" applyAlignment="1">
      <alignment horizontal="center" vertical="center"/>
    </xf>
    <xf numFmtId="0" fontId="0" fillId="75" borderId="0" xfId="0" applyNumberFormat="1" applyFill="1"/>
    <xf numFmtId="0" fontId="85" fillId="0" borderId="0" xfId="59048" applyNumberFormat="1" applyFont="1" applyFill="1" applyBorder="1" applyAlignment="1" applyProtection="1">
      <alignment horizontal="center" vertical="center" wrapText="1"/>
      <protection locked="0"/>
    </xf>
    <xf numFmtId="0" fontId="87" fillId="75" borderId="1" xfId="60310" applyNumberFormat="1" applyFont="1" applyFill="1" applyBorder="1" applyAlignment="1">
      <alignment horizontal="left" vertical="top" wrapText="1"/>
    </xf>
    <xf numFmtId="0" fontId="87" fillId="75" borderId="1" xfId="8" applyNumberFormat="1" applyFont="1" applyFill="1" applyBorder="1" applyAlignment="1">
      <alignment horizontal="left" vertical="top"/>
    </xf>
    <xf numFmtId="4" fontId="99" fillId="75" borderId="1" xfId="8" applyNumberFormat="1" applyFont="1" applyFill="1" applyBorder="1" applyAlignment="1">
      <alignment horizontal="left" vertical="top" wrapText="1"/>
    </xf>
    <xf numFmtId="4" fontId="99" fillId="75" borderId="1" xfId="0" applyNumberFormat="1" applyFont="1" applyFill="1" applyBorder="1" applyAlignment="1">
      <alignment horizontal="left" vertical="top" wrapText="1"/>
    </xf>
    <xf numFmtId="180" fontId="99" fillId="75" borderId="1" xfId="8" applyFont="1" applyFill="1" applyBorder="1" applyAlignment="1">
      <alignment horizontal="left" vertical="top" wrapText="1"/>
    </xf>
    <xf numFmtId="180" fontId="0" fillId="75" borderId="1" xfId="0" applyFont="1" applyFill="1" applyBorder="1"/>
    <xf numFmtId="180" fontId="93" fillId="0" borderId="0" xfId="0" applyFont="1"/>
    <xf numFmtId="180" fontId="93" fillId="0" borderId="0" xfId="0" applyFont="1" applyFill="1" applyAlignment="1">
      <alignment horizontal="center" vertical="center"/>
    </xf>
    <xf numFmtId="1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93" fillId="75" borderId="1" xfId="0" applyFont="1" applyFill="1" applyBorder="1"/>
    <xf numFmtId="180" fontId="93" fillId="75" borderId="0" xfId="0" applyFont="1" applyFill="1"/>
    <xf numFmtId="180" fontId="89" fillId="0" borderId="1" xfId="0" applyFont="1" applyBorder="1" applyAlignment="1">
      <alignment horizontal="left" wrapText="1"/>
    </xf>
    <xf numFmtId="180" fontId="87" fillId="75" borderId="1" xfId="0" applyFont="1" applyFill="1" applyBorder="1" applyAlignment="1">
      <alignment horizontal="center" vertical="center" wrapText="1"/>
    </xf>
    <xf numFmtId="4" fontId="87" fillId="75" borderId="1" xfId="0" applyNumberFormat="1" applyFont="1" applyFill="1" applyBorder="1" applyAlignment="1">
      <alignment horizontal="center" vertical="center" wrapText="1"/>
    </xf>
    <xf numFmtId="4" fontId="88" fillId="75" borderId="1" xfId="0" applyNumberFormat="1" applyFont="1" applyFill="1" applyBorder="1" applyAlignment="1">
      <alignment horizontal="center" vertical="center"/>
    </xf>
    <xf numFmtId="181" fontId="0" fillId="0" borderId="1" xfId="0" applyNumberFormat="1" applyBorder="1"/>
    <xf numFmtId="181" fontId="88" fillId="75" borderId="1" xfId="0" applyNumberFormat="1" applyFont="1" applyFill="1" applyBorder="1" applyAlignment="1">
      <alignment horizontal="left" vertical="top"/>
    </xf>
    <xf numFmtId="181" fontId="88" fillId="75" borderId="1" xfId="0" applyNumberFormat="1" applyFont="1" applyFill="1" applyBorder="1" applyAlignment="1">
      <alignment horizontal="left" vertical="top" wrapText="1"/>
    </xf>
    <xf numFmtId="181" fontId="87" fillId="75" borderId="1" xfId="8" applyNumberFormat="1" applyFont="1" applyFill="1" applyBorder="1" applyAlignment="1">
      <alignment horizontal="left" vertical="top"/>
    </xf>
    <xf numFmtId="181" fontId="89" fillId="75" borderId="1" xfId="0" applyNumberFormat="1" applyFont="1" applyFill="1" applyBorder="1" applyAlignment="1">
      <alignment horizontal="left" vertical="top" wrapText="1"/>
    </xf>
    <xf numFmtId="181" fontId="89" fillId="75" borderId="1" xfId="8" applyNumberFormat="1" applyFont="1" applyFill="1" applyBorder="1" applyAlignment="1">
      <alignment horizontal="left" vertical="top"/>
    </xf>
    <xf numFmtId="181" fontId="89" fillId="75" borderId="1" xfId="0" applyNumberFormat="1" applyFont="1" applyFill="1" applyBorder="1" applyAlignment="1">
      <alignment horizontal="left" vertical="top"/>
    </xf>
    <xf numFmtId="180" fontId="93" fillId="75" borderId="1" xfId="0" applyFont="1" applyFill="1" applyBorder="1" applyAlignment="1">
      <alignment wrapText="1"/>
    </xf>
    <xf numFmtId="49" fontId="89" fillId="0" borderId="1" xfId="0" applyNumberFormat="1" applyFont="1" applyFill="1" applyBorder="1" applyAlignment="1">
      <alignment horizontal="center" vertical="center"/>
    </xf>
    <xf numFmtId="0" fontId="100" fillId="0" borderId="1" xfId="0" applyNumberFormat="1" applyFont="1" applyFill="1" applyBorder="1" applyAlignment="1">
      <alignment horizontal="center" vertical="center"/>
    </xf>
    <xf numFmtId="180" fontId="0" fillId="0" borderId="1" xfId="0" applyFill="1" applyBorder="1" applyAlignment="1">
      <alignment horizontal="center" vertical="center"/>
    </xf>
    <xf numFmtId="180" fontId="92" fillId="0" borderId="1" xfId="0" applyFont="1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180" fontId="89" fillId="0" borderId="1" xfId="0" applyNumberFormat="1" applyFont="1" applyFill="1" applyBorder="1" applyAlignment="1">
      <alignment horizontal="center" vertical="center"/>
    </xf>
    <xf numFmtId="180" fontId="0" fillId="0" borderId="1" xfId="0" applyFill="1" applyBorder="1"/>
    <xf numFmtId="0" fontId="0" fillId="0" borderId="1" xfId="0" applyNumberFormat="1" applyFill="1" applyBorder="1" applyAlignment="1">
      <alignment horizontal="left" vertical="top"/>
    </xf>
    <xf numFmtId="0" fontId="92" fillId="0" borderId="1" xfId="0" applyNumberFormat="1" applyFont="1" applyFill="1" applyBorder="1" applyAlignment="1">
      <alignment vertical="center"/>
    </xf>
    <xf numFmtId="0" fontId="89" fillId="0" borderId="1" xfId="0" applyNumberFormat="1" applyFont="1" applyBorder="1" applyAlignment="1">
      <alignment horizontal="center" vertical="center"/>
    </xf>
    <xf numFmtId="0" fontId="87" fillId="0" borderId="1" xfId="0" applyNumberFormat="1" applyFont="1" applyFill="1" applyBorder="1" applyAlignment="1">
      <alignment horizontal="center" vertical="center"/>
    </xf>
    <xf numFmtId="181" fontId="89" fillId="0" borderId="1" xfId="0" applyNumberFormat="1" applyFont="1" applyBorder="1" applyAlignment="1">
      <alignment horizontal="center" vertical="center"/>
    </xf>
    <xf numFmtId="181" fontId="89" fillId="0" borderId="1" xfId="60312" applyNumberFormat="1" applyFont="1" applyBorder="1" applyAlignment="1">
      <alignment horizontal="center" vertical="center"/>
    </xf>
    <xf numFmtId="180" fontId="89" fillId="0" borderId="1" xfId="0" applyFont="1" applyBorder="1"/>
    <xf numFmtId="180" fontId="89" fillId="0" borderId="1" xfId="0" applyFont="1" applyBorder="1" applyAlignment="1">
      <alignment wrapText="1"/>
    </xf>
    <xf numFmtId="180" fontId="89" fillId="0" borderId="1" xfId="0" applyFont="1" applyBorder="1" applyAlignment="1">
      <alignment horizontal="center" vertical="center" wrapText="1"/>
    </xf>
    <xf numFmtId="2" fontId="89" fillId="0" borderId="1" xfId="0" applyNumberFormat="1" applyFont="1" applyBorder="1" applyAlignment="1">
      <alignment horizontal="center" vertical="center"/>
    </xf>
    <xf numFmtId="0" fontId="89" fillId="0" borderId="1" xfId="0" applyNumberFormat="1" applyFont="1" applyBorder="1" applyAlignment="1">
      <alignment horizontal="center" vertical="center" wrapText="1"/>
    </xf>
    <xf numFmtId="0" fontId="89" fillId="0" borderId="1" xfId="0" applyNumberFormat="1" applyFont="1" applyFill="1" applyBorder="1" applyAlignment="1">
      <alignment horizontal="center" vertical="center"/>
    </xf>
    <xf numFmtId="49" fontId="89" fillId="0" borderId="1" xfId="0" applyNumberFormat="1" applyFont="1" applyBorder="1"/>
    <xf numFmtId="49" fontId="89" fillId="0" borderId="1" xfId="0" applyNumberFormat="1" applyFont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 wrapText="1"/>
    </xf>
    <xf numFmtId="0" fontId="87" fillId="0" borderId="1" xfId="0" applyNumberFormat="1" applyFont="1" applyFill="1" applyBorder="1" applyAlignment="1">
      <alignment horizontal="center" vertical="center" wrapText="1"/>
    </xf>
    <xf numFmtId="180" fontId="88" fillId="0" borderId="1" xfId="0" applyFont="1" applyFill="1" applyBorder="1" applyAlignment="1">
      <alignment horizontal="left" vertical="top" wrapText="1"/>
    </xf>
    <xf numFmtId="4" fontId="101" fillId="75" borderId="1" xfId="0" applyNumberFormat="1" applyFont="1" applyFill="1" applyBorder="1" applyAlignment="1">
      <alignment horizontal="left" vertical="top"/>
    </xf>
    <xf numFmtId="0" fontId="89" fillId="75" borderId="1" xfId="0" applyNumberFormat="1" applyFont="1" applyFill="1" applyBorder="1" applyAlignment="1">
      <alignment horizontal="center" vertical="center"/>
    </xf>
    <xf numFmtId="0" fontId="89" fillId="0" borderId="1" xfId="0" applyNumberFormat="1" applyFont="1" applyFill="1" applyBorder="1" applyAlignment="1">
      <alignment horizontal="center" vertical="center" wrapText="1"/>
    </xf>
    <xf numFmtId="0" fontId="89" fillId="75" borderId="1" xfId="8" applyNumberFormat="1" applyFont="1" applyFill="1" applyBorder="1" applyAlignment="1">
      <alignment horizontal="center" vertical="center"/>
    </xf>
    <xf numFmtId="0" fontId="89" fillId="0" borderId="1" xfId="8" applyNumberFormat="1" applyFont="1" applyFill="1" applyBorder="1" applyAlignment="1">
      <alignment horizontal="center" vertical="center"/>
    </xf>
    <xf numFmtId="0" fontId="89" fillId="75" borderId="1" xfId="8" applyNumberFormat="1" applyFont="1" applyFill="1" applyBorder="1" applyAlignment="1">
      <alignment horizontal="center" vertical="center" wrapText="1"/>
    </xf>
    <xf numFmtId="49" fontId="88" fillId="75" borderId="1" xfId="0" applyNumberFormat="1" applyFont="1" applyFill="1" applyBorder="1" applyAlignment="1">
      <alignment horizontal="center" vertical="center"/>
    </xf>
    <xf numFmtId="49" fontId="87" fillId="0" borderId="1" xfId="0" applyNumberFormat="1" applyFont="1" applyFill="1" applyBorder="1" applyAlignment="1">
      <alignment horizontal="center" vertical="center"/>
    </xf>
    <xf numFmtId="49" fontId="87" fillId="75" borderId="1" xfId="0" applyNumberFormat="1" applyFont="1" applyFill="1" applyBorder="1" applyAlignment="1">
      <alignment horizontal="center" vertical="center"/>
    </xf>
    <xf numFmtId="49" fontId="87" fillId="75" borderId="1" xfId="8" applyNumberFormat="1" applyFont="1" applyFill="1" applyBorder="1" applyAlignment="1">
      <alignment horizontal="center" vertical="center"/>
    </xf>
    <xf numFmtId="180" fontId="0" fillId="0" borderId="1" xfId="0" applyBorder="1" applyAlignment="1">
      <alignment wrapText="1"/>
    </xf>
    <xf numFmtId="180" fontId="87" fillId="0" borderId="1" xfId="0" applyFont="1" applyFill="1" applyBorder="1" applyAlignment="1">
      <alignment horizontal="center" vertical="center"/>
    </xf>
    <xf numFmtId="4" fontId="88" fillId="0" borderId="1" xfId="0" applyNumberFormat="1" applyFont="1" applyFill="1" applyBorder="1" applyAlignment="1">
      <alignment horizontal="left" vertical="top"/>
    </xf>
    <xf numFmtId="180" fontId="89" fillId="75" borderId="1" xfId="0" applyFont="1" applyFill="1" applyBorder="1" applyAlignment="1">
      <alignment wrapText="1"/>
    </xf>
    <xf numFmtId="180" fontId="93" fillId="75" borderId="0" xfId="0" applyFont="1" applyFill="1" applyAlignment="1">
      <alignment vertical="top" wrapText="1"/>
    </xf>
    <xf numFmtId="180" fontId="93" fillId="0" borderId="1" xfId="0" applyFont="1" applyBorder="1" applyAlignment="1">
      <alignment wrapText="1"/>
    </xf>
    <xf numFmtId="180" fontId="89" fillId="0" borderId="1" xfId="0" applyFont="1" applyFill="1" applyBorder="1" applyAlignment="1">
      <alignment wrapText="1"/>
    </xf>
    <xf numFmtId="180" fontId="88" fillId="0" borderId="1" xfId="0" applyFont="1" applyFill="1" applyBorder="1" applyAlignment="1">
      <alignment horizontal="center" vertical="center"/>
    </xf>
    <xf numFmtId="181" fontId="88" fillId="0" borderId="1" xfId="0" applyNumberFormat="1" applyFont="1" applyFill="1" applyBorder="1" applyAlignment="1">
      <alignment horizontal="left" vertical="top"/>
    </xf>
    <xf numFmtId="181" fontId="88" fillId="0" borderId="1" xfId="0" applyNumberFormat="1" applyFont="1" applyFill="1" applyBorder="1" applyAlignment="1">
      <alignment horizontal="left" vertical="top" wrapText="1"/>
    </xf>
    <xf numFmtId="180" fontId="102" fillId="0" borderId="1" xfId="0" applyFont="1" applyFill="1" applyBorder="1" applyAlignment="1">
      <alignment wrapText="1"/>
    </xf>
    <xf numFmtId="181" fontId="87" fillId="0" borderId="1" xfId="0" applyNumberFormat="1" applyFont="1" applyFill="1" applyBorder="1" applyAlignment="1">
      <alignment horizontal="left" vertical="top" wrapText="1"/>
    </xf>
    <xf numFmtId="181" fontId="0" fillId="0" borderId="1" xfId="0" applyNumberFormat="1" applyFill="1" applyBorder="1"/>
    <xf numFmtId="180" fontId="93" fillId="75" borderId="1" xfId="0" applyFont="1" applyFill="1" applyBorder="1" applyAlignment="1">
      <alignment horizontal="left" wrapText="1"/>
    </xf>
    <xf numFmtId="180" fontId="102" fillId="0" borderId="1" xfId="0" applyFont="1" applyBorder="1" applyAlignment="1">
      <alignment wrapText="1"/>
    </xf>
    <xf numFmtId="180" fontId="87" fillId="78" borderId="1" xfId="60310" applyFont="1" applyFill="1" applyBorder="1" applyAlignment="1">
      <alignment horizontal="left" vertical="top" wrapText="1"/>
    </xf>
    <xf numFmtId="180" fontId="88" fillId="78" borderId="1" xfId="0" applyFont="1" applyFill="1" applyBorder="1" applyAlignment="1">
      <alignment horizontal="left" vertical="top" wrapText="1"/>
    </xf>
    <xf numFmtId="180" fontId="87" fillId="78" borderId="1" xfId="8" applyFont="1" applyFill="1" applyBorder="1" applyAlignment="1">
      <alignment horizontal="left" vertical="top" wrapText="1"/>
    </xf>
    <xf numFmtId="180" fontId="0" fillId="0" borderId="0" xfId="0" applyAlignment="1">
      <alignment horizontal="center" vertical="center"/>
    </xf>
    <xf numFmtId="180" fontId="86" fillId="0" borderId="0" xfId="0" applyFont="1" applyAlignment="1">
      <alignment horizontal="left"/>
    </xf>
    <xf numFmtId="180" fontId="93" fillId="0" borderId="0" xfId="0" applyFont="1" applyAlignment="1">
      <alignment horizontal="left"/>
    </xf>
    <xf numFmtId="49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3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4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5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6" xfId="59048" applyNumberFormat="1" applyFont="1" applyFill="1" applyBorder="1" applyAlignment="1" applyProtection="1">
      <alignment horizontal="center" vertical="center" wrapText="1"/>
      <protection locked="0"/>
    </xf>
    <xf numFmtId="0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0" fontId="85" fillId="0" borderId="33" xfId="59048" applyNumberFormat="1" applyFont="1" applyFill="1" applyBorder="1" applyAlignment="1" applyProtection="1">
      <alignment horizontal="center" vertical="center" wrapText="1"/>
      <protection locked="0"/>
    </xf>
    <xf numFmtId="0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75" borderId="31" xfId="59048" applyNumberFormat="1" applyFont="1" applyFill="1" applyBorder="1" applyAlignment="1" applyProtection="1">
      <alignment horizontal="center" vertical="center" wrapText="1"/>
      <protection locked="0"/>
    </xf>
    <xf numFmtId="49" fontId="85" fillId="75" borderId="33" xfId="59048" applyNumberFormat="1" applyFont="1" applyFill="1" applyBorder="1" applyAlignment="1" applyProtection="1">
      <alignment horizontal="center" vertical="center" wrapText="1"/>
      <protection locked="0"/>
    </xf>
    <xf numFmtId="49" fontId="85" fillId="75" borderId="32" xfId="59048" applyNumberFormat="1" applyFont="1" applyFill="1" applyBorder="1" applyAlignment="1" applyProtection="1">
      <alignment horizontal="center" vertical="center" wrapText="1"/>
      <protection locked="0"/>
    </xf>
    <xf numFmtId="49" fontId="85" fillId="75" borderId="1" xfId="59048" applyNumberFormat="1" applyFont="1" applyFill="1" applyBorder="1" applyAlignment="1" applyProtection="1">
      <alignment horizontal="center" vertical="center" wrapText="1"/>
      <protection locked="0"/>
    </xf>
    <xf numFmtId="4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76" borderId="1" xfId="59048" applyNumberFormat="1" applyFont="1" applyFill="1" applyBorder="1" applyAlignment="1" applyProtection="1">
      <alignment horizontal="center" vertical="center" wrapText="1"/>
      <protection locked="0"/>
    </xf>
    <xf numFmtId="0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85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85" fillId="0" borderId="36" xfId="0" applyNumberFormat="1" applyFont="1" applyFill="1" applyBorder="1" applyAlignment="1" applyProtection="1">
      <alignment horizontal="center" vertical="center" wrapText="1"/>
      <protection locked="0"/>
    </xf>
    <xf numFmtId="179" fontId="85" fillId="0" borderId="31" xfId="0" applyNumberFormat="1" applyFont="1" applyFill="1" applyBorder="1" applyAlignment="1" applyProtection="1">
      <alignment horizontal="center" vertical="center" wrapText="1"/>
      <protection locked="0"/>
    </xf>
    <xf numFmtId="179" fontId="85" fillId="0" borderId="32" xfId="0" applyNumberFormat="1" applyFont="1" applyFill="1" applyBorder="1" applyAlignment="1" applyProtection="1">
      <alignment horizontal="center" vertical="center" wrapText="1"/>
      <protection locked="0"/>
    </xf>
    <xf numFmtId="3" fontId="85" fillId="0" borderId="31" xfId="0" applyNumberFormat="1" applyFont="1" applyFill="1" applyBorder="1" applyAlignment="1" applyProtection="1">
      <alignment horizontal="center" vertical="center" wrapText="1"/>
      <protection locked="0"/>
    </xf>
    <xf numFmtId="3" fontId="85" fillId="0" borderId="32" xfId="0" applyNumberFormat="1" applyFont="1" applyFill="1" applyBorder="1" applyAlignment="1" applyProtection="1">
      <alignment horizontal="center" vertical="center" wrapText="1"/>
      <protection locked="0"/>
    </xf>
    <xf numFmtId="179" fontId="85" fillId="0" borderId="31" xfId="28" applyNumberFormat="1" applyFont="1" applyFill="1" applyBorder="1" applyAlignment="1" applyProtection="1">
      <alignment horizontal="center" vertical="center" wrapText="1"/>
      <protection locked="0"/>
    </xf>
    <xf numFmtId="179" fontId="85" fillId="0" borderId="32" xfId="28" applyNumberFormat="1" applyFont="1" applyFill="1" applyBorder="1" applyAlignment="1" applyProtection="1">
      <alignment horizontal="center" vertical="center" wrapText="1"/>
      <protection locked="0"/>
    </xf>
    <xf numFmtId="180" fontId="85" fillId="0" borderId="34" xfId="0" applyFont="1" applyFill="1" applyBorder="1" applyAlignment="1" applyProtection="1">
      <alignment horizontal="center" vertical="center" wrapText="1"/>
      <protection locked="0"/>
    </xf>
    <xf numFmtId="180" fontId="85" fillId="0" borderId="35" xfId="0" applyFont="1" applyFill="1" applyBorder="1" applyAlignment="1" applyProtection="1">
      <alignment horizontal="center" vertical="center" wrapText="1"/>
      <protection locked="0"/>
    </xf>
    <xf numFmtId="180" fontId="85" fillId="0" borderId="36" xfId="0" applyFont="1" applyFill="1" applyBorder="1" applyAlignment="1" applyProtection="1">
      <alignment horizontal="center" vertical="center" wrapText="1"/>
      <protection locked="0"/>
    </xf>
    <xf numFmtId="4" fontId="85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96" fillId="78" borderId="1" xfId="8" applyNumberFormat="1" applyFont="1" applyFill="1" applyBorder="1" applyAlignment="1">
      <alignment horizontal="center" vertical="center"/>
    </xf>
    <xf numFmtId="180" fontId="97" fillId="78" borderId="1" xfId="0" applyFont="1" applyFill="1" applyBorder="1" applyAlignment="1">
      <alignment horizontal="center" vertical="center"/>
    </xf>
    <xf numFmtId="180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180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35" xfId="0" applyBorder="1" applyAlignment="1">
      <alignment horizontal="center" vertical="center" wrapText="1"/>
    </xf>
    <xf numFmtId="180" fontId="0" fillId="0" borderId="36" xfId="0" applyBorder="1" applyAlignment="1">
      <alignment horizontal="center" vertical="center" wrapText="1"/>
    </xf>
    <xf numFmtId="49" fontId="85" fillId="0" borderId="37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9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40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35" xfId="0" applyFill="1" applyBorder="1" applyAlignment="1">
      <alignment horizontal="center" vertical="center" wrapText="1"/>
    </xf>
    <xf numFmtId="180" fontId="0" fillId="0" borderId="36" xfId="0" applyFill="1" applyBorder="1" applyAlignment="1">
      <alignment horizontal="center" vertical="center" wrapText="1"/>
    </xf>
  </cellXfs>
  <cellStyles count="60314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_Копия АРМ_БП_РСК_V10 0_20100213" xfId="59050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4"/>
    <cellStyle name="‡ђѓћ‹ћ‚ћљ2" xfId="87"/>
    <cellStyle name="‡ђѓћ‹ћ‚ћљ2 2" xfId="30595"/>
    <cellStyle name="’ћѓћ‚›‰" xfId="88"/>
    <cellStyle name="’ћѓћ‚›‰ 2" xfId="30596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3" xfId="3546"/>
    <cellStyle name="60% - Акцент1 2 3 2" xfId="34054"/>
    <cellStyle name="60% - Акцент1 2 4" xfId="3547"/>
    <cellStyle name="60% - Акцент1 2 4 2" xfId="34055"/>
    <cellStyle name="60% - Акцент1 2 5" xfId="3548"/>
    <cellStyle name="60% - Акцент1 2 5 2" xfId="34056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3" xfId="3596"/>
    <cellStyle name="60% - Акцент2 2 3 2" xfId="34103"/>
    <cellStyle name="60% - Акцент2 2 4" xfId="3597"/>
    <cellStyle name="60% - Акцент2 2 4 2" xfId="34104"/>
    <cellStyle name="60% - Акцент2 2 5" xfId="3598"/>
    <cellStyle name="60% - Акцент2 2 5 2" xfId="34105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3" xfId="3646"/>
    <cellStyle name="60% - Акцент3 2 3 2" xfId="34152"/>
    <cellStyle name="60% - Акцент3 2 4" xfId="3647"/>
    <cellStyle name="60% - Акцент3 2 4 2" xfId="34153"/>
    <cellStyle name="60% - Акцент3 2 5" xfId="3648"/>
    <cellStyle name="60% - Акцент3 2 5 2" xfId="34154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3" xfId="3718"/>
    <cellStyle name="60% - Акцент4 2 3 2" xfId="34223"/>
    <cellStyle name="60% - Акцент4 2 4" xfId="3719"/>
    <cellStyle name="60% - Акцент4 2 4 2" xfId="34224"/>
    <cellStyle name="60% - Акцент4 2 5" xfId="3720"/>
    <cellStyle name="60% - Акцент4 2 5 2" xfId="34225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3" xfId="3790"/>
    <cellStyle name="60% - Акцент5 2 3 2" xfId="34294"/>
    <cellStyle name="60% - Акцент5 2 4" xfId="3791"/>
    <cellStyle name="60% - Акцент5 2 4 2" xfId="34295"/>
    <cellStyle name="60% - Акцент5 2 5" xfId="3792"/>
    <cellStyle name="60% - Акцент5 2 5 2" xfId="34296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3" xfId="3840"/>
    <cellStyle name="60% - Акцент6 2 3 2" xfId="34343"/>
    <cellStyle name="60% - Акцент6 2 4" xfId="3841"/>
    <cellStyle name="60% - Акцент6 2 4 2" xfId="34344"/>
    <cellStyle name="60% - Акцент6 2 5" xfId="3842"/>
    <cellStyle name="60% - Акцент6 2 5 2" xfId="34345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rma11l" xfId="4526"/>
    <cellStyle name="Norma11l 2" xfId="34614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_ASUS" xfId="11429"/>
    <cellStyle name="Normal1" xfId="11430"/>
    <cellStyle name="Normal1 2" xfId="41517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3" xfId="11437"/>
    <cellStyle name="Note 3 2" xfId="41523"/>
    <cellStyle name="Note 4" xfId="11438"/>
    <cellStyle name="Note 4 2" xfId="41524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2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1"/>
    <cellStyle name="SAPBEXheaderText" xfId="11477"/>
    <cellStyle name="SAPBEXheaderText 2" xfId="59052"/>
    <cellStyle name="SAPBEXHLevel0" xfId="11478"/>
    <cellStyle name="SAPBEXHLevel0 2" xfId="41543"/>
    <cellStyle name="SAPBEXHLevel0X" xfId="11479"/>
    <cellStyle name="SAPBEXHLevel0X 2" xfId="41544"/>
    <cellStyle name="SAPBEXHLevel1" xfId="11480"/>
    <cellStyle name="SAPBEXHLevel1 2" xfId="41545"/>
    <cellStyle name="SAPBEXHLevel1X" xfId="11481"/>
    <cellStyle name="SAPBEXHLevel1X 2" xfId="41546"/>
    <cellStyle name="SAPBEXHLevel2" xfId="11482"/>
    <cellStyle name="SAPBEXHLevel2 2" xfId="41547"/>
    <cellStyle name="SAPBEXHLevel2X" xfId="11483"/>
    <cellStyle name="SAPBEXHLevel2X 2" xfId="41548"/>
    <cellStyle name="SAPBEXHLevel3" xfId="11484"/>
    <cellStyle name="SAPBEXHLevel3 2" xfId="41549"/>
    <cellStyle name="SAPBEXHLevel3X" xfId="11485"/>
    <cellStyle name="SAPBEXHLevel3X 2" xfId="41550"/>
    <cellStyle name="SAPBEXinputData" xfId="11486"/>
    <cellStyle name="SAPBEXinputData 2" xfId="41551"/>
    <cellStyle name="SAPBEXresData" xfId="11487"/>
    <cellStyle name="SAPBEXresDataEmph" xfId="11488"/>
    <cellStyle name="SAPBEXresItem" xfId="11489"/>
    <cellStyle name="SAPBEXresItemX" xfId="11490"/>
    <cellStyle name="SAPBEXresItemX 2" xfId="41552"/>
    <cellStyle name="SAPBEXstdData" xfId="11491"/>
    <cellStyle name="SAPBEXstdDataEmph" xfId="11492"/>
    <cellStyle name="SAPBEXstdItem" xfId="38"/>
    <cellStyle name="SAPBEXstdItemX" xfId="11493"/>
    <cellStyle name="SAPBEXstdItemX 2" xfId="41553"/>
    <cellStyle name="SAPBEXtitle" xfId="11494"/>
    <cellStyle name="SAPBEXundefined" xfId="11495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3" xfId="11557"/>
    <cellStyle name="Акцент1 2 3 2" xfId="41612"/>
    <cellStyle name="Акцент1 2 4" xfId="11558"/>
    <cellStyle name="Акцент1 2 4 2" xfId="41613"/>
    <cellStyle name="Акцент1 2 5" xfId="11559"/>
    <cellStyle name="Акцент1 2 5 2" xfId="41614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3" xfId="11607"/>
    <cellStyle name="Акцент2 2 3 2" xfId="41661"/>
    <cellStyle name="Акцент2 2 4" xfId="11608"/>
    <cellStyle name="Акцент2 2 4 2" xfId="41662"/>
    <cellStyle name="Акцент2 2 5" xfId="11609"/>
    <cellStyle name="Акцент2 2 5 2" xfId="41663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3" xfId="11657"/>
    <cellStyle name="Акцент3 2 3 2" xfId="41710"/>
    <cellStyle name="Акцент3 2 4" xfId="11658"/>
    <cellStyle name="Акцент3 2 4 2" xfId="41711"/>
    <cellStyle name="Акцент3 2 5" xfId="11659"/>
    <cellStyle name="Акцент3 2 5 2" xfId="41712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3" xfId="11707"/>
    <cellStyle name="Акцент4 2 3 2" xfId="41759"/>
    <cellStyle name="Акцент4 2 4" xfId="11708"/>
    <cellStyle name="Акцент4 2 4 2" xfId="41760"/>
    <cellStyle name="Акцент4 2 5" xfId="11709"/>
    <cellStyle name="Акцент4 2 5 2" xfId="41761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3" xfId="11757"/>
    <cellStyle name="Акцент5 2 3 2" xfId="41808"/>
    <cellStyle name="Акцент5 2 4" xfId="11758"/>
    <cellStyle name="Акцент5 2 4 2" xfId="41809"/>
    <cellStyle name="Акцент5 2 5" xfId="11759"/>
    <cellStyle name="Акцент5 2 5 2" xfId="41810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3" xfId="11807"/>
    <cellStyle name="Акцент6 2 3 2" xfId="41857"/>
    <cellStyle name="Акцент6 2 4" xfId="11808"/>
    <cellStyle name="Акцент6 2 4 2" xfId="41858"/>
    <cellStyle name="Акцент6 2 5" xfId="11809"/>
    <cellStyle name="Акцент6 2 5 2" xfId="41859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3" xfId="11859"/>
    <cellStyle name="Ввод  2 3 2" xfId="41906"/>
    <cellStyle name="Ввод  2 4" xfId="11860"/>
    <cellStyle name="Ввод  2 4 2" xfId="41907"/>
    <cellStyle name="Ввод  2 5" xfId="11861"/>
    <cellStyle name="Ввод  2 5 2" xfId="41908"/>
    <cellStyle name="Ввод  2 6" xfId="11862"/>
    <cellStyle name="Ввод  2 6 2" xfId="41909"/>
    <cellStyle name="Ввод  2 7" xfId="11863"/>
    <cellStyle name="Ввод  2 7 2" xfId="41910"/>
    <cellStyle name="Ввод  2 8" xfId="11864"/>
    <cellStyle name="Ввод  2 8 2" xfId="41911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5" xfId="11890"/>
    <cellStyle name="Ввод  5 2" xfId="41937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3" xfId="11909"/>
    <cellStyle name="Вывод 2 3 2" xfId="41955"/>
    <cellStyle name="Вывод 2 4" xfId="11910"/>
    <cellStyle name="Вывод 2 4 2" xfId="41956"/>
    <cellStyle name="Вывод 2 5" xfId="11911"/>
    <cellStyle name="Вывод 2 5 2" xfId="41957"/>
    <cellStyle name="Вывод 2 6" xfId="11912"/>
    <cellStyle name="Вывод 2 6 2" xfId="41958"/>
    <cellStyle name="Вывод 2 7" xfId="11913"/>
    <cellStyle name="Вывод 2 7 2" xfId="41959"/>
    <cellStyle name="Вывод 2 8" xfId="11914"/>
    <cellStyle name="Вывод 2 8 2" xfId="41960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5" xfId="11940"/>
    <cellStyle name="Вывод 5 2" xfId="41986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3" xfId="11959"/>
    <cellStyle name="Вычисление 2 3 2" xfId="42004"/>
    <cellStyle name="Вычисление 2 4" xfId="11960"/>
    <cellStyle name="Вычисление 2 4 2" xfId="42005"/>
    <cellStyle name="Вычисление 2 5" xfId="11961"/>
    <cellStyle name="Вычисление 2 5 2" xfId="42006"/>
    <cellStyle name="Вычисление 2 6" xfId="11962"/>
    <cellStyle name="Вычисление 2 6 2" xfId="42007"/>
    <cellStyle name="Вычисление 2 7" xfId="11963"/>
    <cellStyle name="Вычисление 2 7 2" xfId="42008"/>
    <cellStyle name="Вычисление 2 8" xfId="11964"/>
    <cellStyle name="Вычисление 2 8 2" xfId="42009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5" xfId="11990"/>
    <cellStyle name="Вычисление 5 2" xfId="42035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3" xfId="12358"/>
    <cellStyle name="Заголовок 1 2 3 2" xfId="42372"/>
    <cellStyle name="Заголовок 1 2 4" xfId="12359"/>
    <cellStyle name="Заголовок 1 2 4 2" xfId="42373"/>
    <cellStyle name="Заголовок 1 2 5" xfId="12360"/>
    <cellStyle name="Заголовок 1 2 5 2" xfId="42374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3" xfId="12408"/>
    <cellStyle name="Заголовок 2 2 3 2" xfId="42421"/>
    <cellStyle name="Заголовок 2 2 4" xfId="12409"/>
    <cellStyle name="Заголовок 2 2 4 2" xfId="42422"/>
    <cellStyle name="Заголовок 2 2 5" xfId="12410"/>
    <cellStyle name="Заголовок 2 2 5 2" xfId="42423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3" xfId="12458"/>
    <cellStyle name="Заголовок 3 2 3 2" xfId="42470"/>
    <cellStyle name="Заголовок 3 2 4" xfId="12459"/>
    <cellStyle name="Заголовок 3 2 4 2" xfId="42471"/>
    <cellStyle name="Заголовок 3 2 5" xfId="12460"/>
    <cellStyle name="Заголовок 3 2 5 2" xfId="42472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3" xfId="12508"/>
    <cellStyle name="Заголовок 4 2 3 2" xfId="42519"/>
    <cellStyle name="Заголовок 4 2 4" xfId="12509"/>
    <cellStyle name="Заголовок 4 2 4 2" xfId="42520"/>
    <cellStyle name="Заголовок 4 2 5" xfId="12510"/>
    <cellStyle name="Заголовок 4 2 5 2" xfId="42521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Столбца" xfId="12542"/>
    <cellStyle name="ЗаголовокСтолбца 2" xfId="42553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3" xfId="12562"/>
    <cellStyle name="Итог 2 3 2" xfId="42570"/>
    <cellStyle name="Итог 2 4" xfId="12563"/>
    <cellStyle name="Итог 2 4 2" xfId="42571"/>
    <cellStyle name="Итог 2 5" xfId="12564"/>
    <cellStyle name="Итог 2 5 2" xfId="42572"/>
    <cellStyle name="Итог 2 6" xfId="12565"/>
    <cellStyle name="Итог 2 6 2" xfId="42573"/>
    <cellStyle name="Итог 2 7" xfId="12566"/>
    <cellStyle name="Итог 2 7 2" xfId="42574"/>
    <cellStyle name="Итог 2 8" xfId="12567"/>
    <cellStyle name="Итог 2 8 2" xfId="42575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5" xfId="12593"/>
    <cellStyle name="Итог 5 2" xfId="42601"/>
    <cellStyle name="Итог 6" xfId="12594"/>
    <cellStyle name="Итог 6 2" xfId="42602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3" xfId="12613"/>
    <cellStyle name="Контрольная ячейка 2 3 2" xfId="42619"/>
    <cellStyle name="Контрольная ячейка 2 4" xfId="12614"/>
    <cellStyle name="Контрольная ячейка 2 4 2" xfId="42620"/>
    <cellStyle name="Контрольная ячейка 2 5" xfId="12615"/>
    <cellStyle name="Контрольная ячейка 2 5 2" xfId="42621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Мой заголовок" xfId="12647"/>
    <cellStyle name="Мой заголовок 2" xfId="42652"/>
    <cellStyle name="Мой заголовок листа" xfId="12648"/>
    <cellStyle name="Мой заголовок листа 2" xfId="42653"/>
    <cellStyle name="Мои наименования показателей" xfId="12649"/>
    <cellStyle name="Мои наименования показателей 2" xfId="42654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3" xfId="12666"/>
    <cellStyle name="Название 2 3 2" xfId="42671"/>
    <cellStyle name="Название 2 4" xfId="12667"/>
    <cellStyle name="Название 2 4 2" xfId="42672"/>
    <cellStyle name="Название 2 5" xfId="12668"/>
    <cellStyle name="Название 2 5 2" xfId="42673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3" xfId="12716"/>
    <cellStyle name="Нейтральный 2 3 2" xfId="42720"/>
    <cellStyle name="Нейтральный 2 4" xfId="12717"/>
    <cellStyle name="Нейтральный 2 4 2" xfId="42721"/>
    <cellStyle name="Нейтральный 2 5" xfId="12718"/>
    <cellStyle name="Нейтральный 2 5 2" xfId="4272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0"/>
    <cellStyle name="Обычный 10 2 3" xfId="12752"/>
    <cellStyle name="Обычный 10 2 4" xfId="12753"/>
    <cellStyle name="Обычный 10 2 5" xfId="59081"/>
    <cellStyle name="Обычный 10 3" xfId="12754"/>
    <cellStyle name="Обычный 10 3 2" xfId="42753"/>
    <cellStyle name="Обычный 10 4" xfId="12755"/>
    <cellStyle name="Обычный 10 4 2" xfId="12756"/>
    <cellStyle name="Обычный 10 5" xfId="59082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3" xfId="12929"/>
    <cellStyle name="Обычный 11 4" xfId="12930"/>
    <cellStyle name="Обычный 11 5" xfId="59083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5" xfId="59084"/>
    <cellStyle name="Обычный 12 3" xfId="13102"/>
    <cellStyle name="Обычный 12 4" xfId="59085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3" xfId="59086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3" xfId="59089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3" xfId="59090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3" xfId="59091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2" xfId="14047"/>
    <cellStyle name="Обычный 18 2 2" xfId="59092"/>
    <cellStyle name="Обычный 18 3" xfId="59093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7"/>
    <cellStyle name="Обычный 2 12" xfId="14135"/>
    <cellStyle name="Обычный 2 12 2" xfId="44088"/>
    <cellStyle name="Обычный 2 13" xfId="14136"/>
    <cellStyle name="Обычный 2 13 2" xfId="44089"/>
    <cellStyle name="Обычный 2 14" xfId="14137"/>
    <cellStyle name="Обычный 2 14 2" xfId="44090"/>
    <cellStyle name="Обычный 2 15" xfId="14138"/>
    <cellStyle name="Обычный 2 15 2" xfId="44091"/>
    <cellStyle name="Обычный 2 16" xfId="14139"/>
    <cellStyle name="Обычный 2 16 2" xfId="44092"/>
    <cellStyle name="Обычный 2 17" xfId="14140"/>
    <cellStyle name="Обычный 2 17 2" xfId="44093"/>
    <cellStyle name="Обычный 2 18" xfId="14141"/>
    <cellStyle name="Обычный 2 18 2" xfId="44094"/>
    <cellStyle name="Обычный 2 19" xfId="14142"/>
    <cellStyle name="Обычный 2 19 2" xfId="44095"/>
    <cellStyle name="Обычный 2 2" xfId="9"/>
    <cellStyle name="Обычный 2 2 10" xfId="14143"/>
    <cellStyle name="Обычный 2 2 10 2" xfId="44096"/>
    <cellStyle name="Обычный 2 2 11" xfId="14144"/>
    <cellStyle name="Обычный 2 2 11 2" xfId="44097"/>
    <cellStyle name="Обычный 2 2 12" xfId="14145"/>
    <cellStyle name="Обычный 2 2 12 2" xfId="44098"/>
    <cellStyle name="Обычный 2 2 13" xfId="14146"/>
    <cellStyle name="Обычный 2 2 13 2" xfId="44099"/>
    <cellStyle name="Обычный 2 2 14" xfId="14147"/>
    <cellStyle name="Обычный 2 2 14 2" xfId="44100"/>
    <cellStyle name="Обычный 2 2 15" xfId="14148"/>
    <cellStyle name="Обычный 2 2 15 2" xfId="44101"/>
    <cellStyle name="Обычный 2 2 16" xfId="14149"/>
    <cellStyle name="Обычный 2 2 16 2" xfId="44102"/>
    <cellStyle name="Обычный 2 2 17" xfId="14150"/>
    <cellStyle name="Обычный 2 2 17 2" xfId="44103"/>
    <cellStyle name="Обычный 2 2 18" xfId="14151"/>
    <cellStyle name="Обычный 2 2 18 2" xfId="44104"/>
    <cellStyle name="Обычный 2 2 19" xfId="14152"/>
    <cellStyle name="Обычный 2 2 19 2" xfId="44105"/>
    <cellStyle name="Обычный 2 2 2" xfId="14153"/>
    <cellStyle name="Обычный 2 2 2 10" xfId="14154"/>
    <cellStyle name="Обычный 2 2 2 10 2" xfId="44106"/>
    <cellStyle name="Обычный 2 2 2 11" xfId="14155"/>
    <cellStyle name="Обычный 2 2 2 11 2" xfId="44107"/>
    <cellStyle name="Обычный 2 2 2 12" xfId="14156"/>
    <cellStyle name="Обычный 2 2 2 12 2" xfId="44108"/>
    <cellStyle name="Обычный 2 2 2 13" xfId="14157"/>
    <cellStyle name="Обычный 2 2 2 13 2" xfId="44109"/>
    <cellStyle name="Обычный 2 2 2 14" xfId="14158"/>
    <cellStyle name="Обычный 2 2 2 14 2" xfId="44110"/>
    <cellStyle name="Обычный 2 2 2 15" xfId="14159"/>
    <cellStyle name="Обычный 2 2 2 15 2" xfId="44111"/>
    <cellStyle name="Обычный 2 2 2 16" xfId="14160"/>
    <cellStyle name="Обычный 2 2 2 16 2" xfId="44112"/>
    <cellStyle name="Обычный 2 2 2 17" xfId="14161"/>
    <cellStyle name="Обычный 2 2 2 17 2" xfId="44113"/>
    <cellStyle name="Обычный 2 2 2 18" xfId="14162"/>
    <cellStyle name="Обычный 2 2 2 18 2" xfId="44114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0" xfId="44141"/>
    <cellStyle name="Обычный 2 2 2 4" xfId="14189"/>
    <cellStyle name="Обычный 2 2 2 4 2" xfId="44142"/>
    <cellStyle name="Обычный 2 2 2 5" xfId="14190"/>
    <cellStyle name="Обычный 2 2 2 5 2" xfId="44143"/>
    <cellStyle name="Обычный 2 2 2 6" xfId="14191"/>
    <cellStyle name="Обычный 2 2 2 6 2" xfId="44144"/>
    <cellStyle name="Обычный 2 2 2 7" xfId="14192"/>
    <cellStyle name="Обычный 2 2 2 7 2" xfId="44145"/>
    <cellStyle name="Обычный 2 2 2 8" xfId="14193"/>
    <cellStyle name="Обычный 2 2 2 8 2" xfId="44146"/>
    <cellStyle name="Обычный 2 2 2 9" xfId="14194"/>
    <cellStyle name="Обычный 2 2 2 9 2" xfId="44147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5" xfId="14225"/>
    <cellStyle name="Обычный 2 2 5 2" xfId="44179"/>
    <cellStyle name="Обычный 2 2 6" xfId="14226"/>
    <cellStyle name="Обычный 2 2 6 2" xfId="44180"/>
    <cellStyle name="Обычный 2 2 7" xfId="14227"/>
    <cellStyle name="Обычный 2 2 7 2" xfId="44181"/>
    <cellStyle name="Обычный 2 2 8" xfId="14228"/>
    <cellStyle name="Обычный 2 2 8 2" xfId="44182"/>
    <cellStyle name="Обычный 2 2 9" xfId="14229"/>
    <cellStyle name="Обычный 2 2 9 2" xfId="44183"/>
    <cellStyle name="Обычный 2 20" xfId="14230"/>
    <cellStyle name="Обычный 2 20 2" xfId="44184"/>
    <cellStyle name="Обычный 2 21" xfId="14231"/>
    <cellStyle name="Обычный 2 21 2" xfId="44185"/>
    <cellStyle name="Обычный 2 22" xfId="14232"/>
    <cellStyle name="Обычный 2 22 2" xfId="44186"/>
    <cellStyle name="Обычный 2 23" xfId="14233"/>
    <cellStyle name="Обычный 2 23 2" xfId="44187"/>
    <cellStyle name="Обычный 2 24" xfId="14234"/>
    <cellStyle name="Обычный 2 24 2" xfId="44188"/>
    <cellStyle name="Обычный 2 25" xfId="14235"/>
    <cellStyle name="Обычный 2 25 2" xfId="44189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3" xfId="14253"/>
    <cellStyle name="Обычный 2 3 3 2" xfId="44205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_Отчет об исполнении ГКПЗ (1)" xfId="60311"/>
    <cellStyle name="Обычный 20" xfId="14404"/>
    <cellStyle name="Обычный 20 2" xfId="14405"/>
    <cellStyle name="Обычный 20 3" xfId="59096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4" xfId="14504"/>
    <cellStyle name="Обычный 21 4 2" xfId="44445"/>
    <cellStyle name="Обычный 21 5" xfId="14505"/>
    <cellStyle name="Обычный 21 5 2" xfId="44446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6" xfId="15089"/>
    <cellStyle name="Обычный 3 16 2" xfId="44983"/>
    <cellStyle name="Обычный 3 17" xfId="15090"/>
    <cellStyle name="Обычный 3 17 2" xfId="44984"/>
    <cellStyle name="Обычный 3 18" xfId="15091"/>
    <cellStyle name="Обычный 3 18 2" xfId="44985"/>
    <cellStyle name="Обычный 3 19" xfId="15092"/>
    <cellStyle name="Обычный 3 19 2" xfId="44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1" xfId="59123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5" xfId="15722"/>
    <cellStyle name="Обычный 4 5 2" xfId="45600"/>
    <cellStyle name="Обычный 4 6" xfId="15723"/>
    <cellStyle name="Обычный 4 6 2" xfId="45601"/>
    <cellStyle name="Обычный 4 7" xfId="15724"/>
    <cellStyle name="Обычный 4 7 2" xfId="45602"/>
    <cellStyle name="Обычный 4 8" xfId="15725"/>
    <cellStyle name="Обычный 4 8 2" xfId="45603"/>
    <cellStyle name="Обычный 4 9" xfId="15726"/>
    <cellStyle name="Обычный 4 9 2" xfId="45604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9" xfId="21139"/>
    <cellStyle name="Обычный 5 2 2 9 2" xfId="51014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4" xfId="2135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8" xfId="23730"/>
    <cellStyle name="Обычный 5 3 2 8 2" xfId="53604"/>
    <cellStyle name="Обычный 5 3 2 9" xfId="53605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3" xfId="28066"/>
    <cellStyle name="Обычный 6 3" xfId="33"/>
    <cellStyle name="Обычный 6 3 2" xfId="28067"/>
    <cellStyle name="Обычный 6 3 2 2" xfId="57935"/>
    <cellStyle name="Обычный 6 3 3" xfId="57936"/>
    <cellStyle name="Обычный 6 3 4" xfId="59126"/>
    <cellStyle name="Обычный 6 4" xfId="28068"/>
    <cellStyle name="Обычный 6 4 2" xfId="57937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3" xfId="28243"/>
    <cellStyle name="Обычный 7 3 2" xfId="58111"/>
    <cellStyle name="Обычный 7 4" xfId="28244"/>
    <cellStyle name="Обычный 7 5" xfId="59128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3" xfId="28417"/>
    <cellStyle name="Обычный 8 3 2" xfId="58283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3" xfId="28592"/>
    <cellStyle name="Обычный 9 3 2" xfId="58456"/>
    <cellStyle name="Обычный 9 4" xfId="28593"/>
    <cellStyle name="Обычный 9 5" xfId="59130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3.9." xfId="60313"/>
    <cellStyle name="Обычный_Исполнительный аппарат МРСК Центра и Приволжья" xfId="59048"/>
    <cellStyle name="Обычный_Отчет об исполнении ГКПЗ (1)" xfId="60310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3" xfId="28781"/>
    <cellStyle name="Плохой 2 3 2" xfId="58643"/>
    <cellStyle name="Плохой 2 4" xfId="28782"/>
    <cellStyle name="Плохой 2 4 2" xfId="58644"/>
    <cellStyle name="Плохой 2 5" xfId="28783"/>
    <cellStyle name="Плохой 2 5 2" xfId="58645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3" xfId="28832"/>
    <cellStyle name="Пояснение 2 3 2" xfId="58692"/>
    <cellStyle name="Пояснение 2 4" xfId="28833"/>
    <cellStyle name="Пояснение 2 4 2" xfId="58693"/>
    <cellStyle name="Пояснение 2 5" xfId="28834"/>
    <cellStyle name="Пояснение 2 5 2" xfId="58694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3" xfId="28893"/>
    <cellStyle name="Примечание 2 2 3 2" xfId="58751"/>
    <cellStyle name="Примечание 2 2 4" xfId="28894"/>
    <cellStyle name="Примечание 2 2 4 2" xfId="58752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3" xfId="28905"/>
    <cellStyle name="Примечание 2 3 2" xfId="58764"/>
    <cellStyle name="Примечание 2 4" xfId="28906"/>
    <cellStyle name="Примечание 2 4 2" xfId="58765"/>
    <cellStyle name="Примечание 2 5" xfId="28907"/>
    <cellStyle name="Примечание 2 5 2" xfId="58766"/>
    <cellStyle name="Примечание 2 6" xfId="28908"/>
    <cellStyle name="Примечание 2 6 2" xfId="58767"/>
    <cellStyle name="Примечание 2 7" xfId="28909"/>
    <cellStyle name="Примечание 2 7 2" xfId="58768"/>
    <cellStyle name="Примечание 2 8" xfId="28910"/>
    <cellStyle name="Примечание 2 8 2" xfId="58769"/>
    <cellStyle name="Примечание 2 9" xfId="28911"/>
    <cellStyle name="Примечание 2 9 2" xfId="58770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3" xfId="28929"/>
    <cellStyle name="Примечание 3 3 2" xfId="58788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оцентный 10" xfId="2900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2" xfId="29018"/>
    <cellStyle name="Процентный 2 2 2" xfId="59138"/>
    <cellStyle name="Процентный 2 2 3" xfId="59139"/>
    <cellStyle name="Процентный 2 3" xfId="29019"/>
    <cellStyle name="Процентный 2 3 2" xfId="59140"/>
    <cellStyle name="Процентный 2 4" xfId="29020"/>
    <cellStyle name="Процентный 2 4 2" xfId="59141"/>
    <cellStyle name="Процентный 2 5" xfId="59142"/>
    <cellStyle name="Процентный 2 6" xfId="59143"/>
    <cellStyle name="Процентный 3" xfId="29021"/>
    <cellStyle name="Процентный 3 2" xfId="29022"/>
    <cellStyle name="Процентный 3 3" xfId="29023"/>
    <cellStyle name="Процентный 3 4" xfId="29024"/>
    <cellStyle name="Процентный 3 5" xfId="29025"/>
    <cellStyle name="Процентный 3 6" xfId="29026"/>
    <cellStyle name="Процентный 3 6 2" xfId="59144"/>
    <cellStyle name="Процентный 3 7" xfId="59145"/>
    <cellStyle name="Процентный 3 8" xfId="59146"/>
    <cellStyle name="Процентный 4" xfId="29027"/>
    <cellStyle name="Процентный 4 2" xfId="29028"/>
    <cellStyle name="Процентный 4 2 2" xfId="29029"/>
    <cellStyle name="Процентный 4 3" xfId="29030"/>
    <cellStyle name="Процентный 4 3 2" xfId="29031"/>
    <cellStyle name="Процентный 4 4" xfId="29032"/>
    <cellStyle name="Процентный 4 4 2" xfId="29033"/>
    <cellStyle name="Процентный 4 5" xfId="29034"/>
    <cellStyle name="Процентный 4 6" xfId="59147"/>
    <cellStyle name="Процентный 5" xfId="29035"/>
    <cellStyle name="Процентный 5 2" xfId="59148"/>
    <cellStyle name="Процентный 5 2 2" xfId="59149"/>
    <cellStyle name="Процентный 5 3" xfId="59150"/>
    <cellStyle name="Процентный 6" xfId="29036"/>
    <cellStyle name="Процентный 6 2" xfId="29037"/>
    <cellStyle name="Процентный 7" xfId="29038"/>
    <cellStyle name="Процентный 7 2" xfId="29039"/>
    <cellStyle name="Процентный 8" xfId="29040"/>
    <cellStyle name="Процентный 8 2" xfId="29041"/>
    <cellStyle name="Процентный 9" xfId="29042"/>
    <cellStyle name="Процентный 9 2" xfId="29043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3" xfId="29060"/>
    <cellStyle name="Связанная ячейка 2 3 2" xfId="58884"/>
    <cellStyle name="Связанная ячейка 2 4" xfId="29061"/>
    <cellStyle name="Связанная ячейка 2 4 2" xfId="58885"/>
    <cellStyle name="Связанная ячейка 2 5" xfId="29062"/>
    <cellStyle name="Связанная ячейка 2 5 2" xfId="5888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1" xfId="29096"/>
    <cellStyle name="Стиль 1 12" xfId="29097"/>
    <cellStyle name="Стиль 1 13" xfId="29098"/>
    <cellStyle name="Стиль 1 14" xfId="29099"/>
    <cellStyle name="Стиль 1 15" xfId="29100"/>
    <cellStyle name="Стиль 1 16" xfId="29101"/>
    <cellStyle name="Стиль 1 17" xfId="29102"/>
    <cellStyle name="Стиль 1 18" xfId="29103"/>
    <cellStyle name="Стиль 1 19" xfId="29104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1" xfId="29130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6" xfId="29172"/>
    <cellStyle name="Стиль 1 7" xfId="29173"/>
    <cellStyle name="Стиль 1 8" xfId="29174"/>
    <cellStyle name="Стиль 1 9" xfId="29175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3" xfId="29192"/>
    <cellStyle name="Текст предупреждения 2 3 2" xfId="58946"/>
    <cellStyle name="Текст предупреждения 2 4" xfId="29193"/>
    <cellStyle name="Текст предупреждения 2 4 2" xfId="58947"/>
    <cellStyle name="Текст предупреждения 2 5" xfId="29194"/>
    <cellStyle name="Текст предупреждения 2 5 2" xfId="58948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ысячи [0]_22гк" xfId="29227"/>
    <cellStyle name="Тысячи_22гк" xfId="29228"/>
    <cellStyle name="Финансовый" xfId="60312" builtinId="3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10" xfId="29231"/>
    <cellStyle name="Финансовый 10 2" xfId="59155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2" xfId="29361"/>
    <cellStyle name="Финансовый 12 2" xfId="59285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4" xfId="29491"/>
    <cellStyle name="Финансовый 14 2" xfId="59415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9" xfId="29750"/>
    <cellStyle name="Финансовый 19 2" xfId="59674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1" xfId="29762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3" xfId="29776"/>
    <cellStyle name="Финансовый 2 2 4" xfId="29777"/>
    <cellStyle name="Финансовый 2 2 5" xfId="29778"/>
    <cellStyle name="Финансовый 2 2 6" xfId="29779"/>
    <cellStyle name="Финансовый 2 2 7" xfId="29780"/>
    <cellStyle name="Финансовый 2 2 8" xfId="29781"/>
    <cellStyle name="Финансовый 2 2 9" xfId="29782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2" xfId="29849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1" xfId="29896"/>
    <cellStyle name="Финансовый 21 2" xfId="59699"/>
    <cellStyle name="Финансовый 22" xfId="29897"/>
    <cellStyle name="Финансовый 22 2" xfId="59700"/>
    <cellStyle name="Финансовый 23" xfId="29898"/>
    <cellStyle name="Финансовый 23 2" xfId="59701"/>
    <cellStyle name="Финансовый 24" xfId="29899"/>
    <cellStyle name="Финансовый 24 2" xfId="59702"/>
    <cellStyle name="Финансовый 25" xfId="29900"/>
    <cellStyle name="Финансовый 25 2" xfId="59703"/>
    <cellStyle name="Финансовый 26" xfId="29901"/>
    <cellStyle name="Финансовый 26 2" xfId="59704"/>
    <cellStyle name="Финансовый 27" xfId="29902"/>
    <cellStyle name="Финансовый 27 2" xfId="59705"/>
    <cellStyle name="Финансовый 28" xfId="29903"/>
    <cellStyle name="Финансовый 28 2" xfId="59706"/>
    <cellStyle name="Финансовый 29" xfId="29904"/>
    <cellStyle name="Финансовый 29 2" xfId="59707"/>
    <cellStyle name="Финансовый 3" xfId="29905"/>
    <cellStyle name="Финансовый 3 2" xfId="29906"/>
    <cellStyle name="Финансовый 3 2 2" xfId="29907"/>
    <cellStyle name="Финансовый 3 2 2 2" xfId="59708"/>
    <cellStyle name="Финансовый 3 2 3" xfId="59709"/>
    <cellStyle name="Финансовый 3 3" xfId="29908"/>
    <cellStyle name="Финансовый 3 3 2" xfId="59710"/>
    <cellStyle name="Финансовый 3 4" xfId="29909"/>
    <cellStyle name="Финансовый 3 4 2" xfId="59711"/>
    <cellStyle name="Финансовый 3 5" xfId="29910"/>
    <cellStyle name="Финансовый 3 5 2" xfId="59712"/>
    <cellStyle name="Финансовый 3 6" xfId="29911"/>
    <cellStyle name="Финансовый 3 6 2" xfId="59713"/>
    <cellStyle name="Финансовый 3 7" xfId="29912"/>
    <cellStyle name="Финансовый 3 7 2" xfId="59714"/>
    <cellStyle name="Финансовый 3 8" xfId="59715"/>
    <cellStyle name="Финансовый 3 9" xfId="59716"/>
    <cellStyle name="Финансовый 30" xfId="29913"/>
    <cellStyle name="Финансовый 30 2" xfId="59717"/>
    <cellStyle name="Финансовый 31" xfId="29914"/>
    <cellStyle name="Финансовый 31 2" xfId="29915"/>
    <cellStyle name="Финансовый 32" xfId="29916"/>
    <cellStyle name="Финансовый 32 2" xfId="29917"/>
    <cellStyle name="Финансовый 33" xfId="29918"/>
    <cellStyle name="Финансовый 33 2" xfId="29919"/>
    <cellStyle name="Финансовый 34" xfId="29920"/>
    <cellStyle name="Финансовый 34 2" xfId="29921"/>
    <cellStyle name="Финансовый 35" xfId="29922"/>
    <cellStyle name="Финансовый 35 2" xfId="29923"/>
    <cellStyle name="Финансовый 36" xfId="29924"/>
    <cellStyle name="Финансовый 36 2" xfId="29925"/>
    <cellStyle name="Финансовый 37" xfId="29926"/>
    <cellStyle name="Финансовый 37 2" xfId="29927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1" xfId="29932"/>
    <cellStyle name="Финансовый 4 11 2" xfId="59719"/>
    <cellStyle name="Финансовый 4 12" xfId="29933"/>
    <cellStyle name="Финансовый 4 12 2" xfId="59720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2" xfId="59728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4" xfId="29948"/>
    <cellStyle name="Финансовый 4 4 2" xfId="59737"/>
    <cellStyle name="Финансовый 4 5" xfId="29949"/>
    <cellStyle name="Финансовый 4 5 2" xfId="59738"/>
    <cellStyle name="Финансовый 4 6" xfId="29950"/>
    <cellStyle name="Финансовый 4 6 2" xfId="59739"/>
    <cellStyle name="Финансовый 4 7" xfId="29951"/>
    <cellStyle name="Финансовый 4 7 2" xfId="59740"/>
    <cellStyle name="Финансовый 4 8" xfId="29952"/>
    <cellStyle name="Финансовый 4 8 2" xfId="59741"/>
    <cellStyle name="Финансовый 4 9" xfId="29953"/>
    <cellStyle name="Финансовый 4 9 2" xfId="59742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4" xfId="59857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5" xfId="30083"/>
    <cellStyle name="Финансовый 5 5 2" xfId="59877"/>
    <cellStyle name="Финансовый 5 6" xfId="30084"/>
    <cellStyle name="Финансовый 5 6 2" xfId="59878"/>
    <cellStyle name="Финансовый 5 7" xfId="30085"/>
    <cellStyle name="Финансовый 5 7 2" xfId="59879"/>
    <cellStyle name="Финансовый 5 8" xfId="30086"/>
    <cellStyle name="Финансовый 5 8 2" xfId="59880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5" xfId="30189"/>
    <cellStyle name="Финансовый 6 15 2" xfId="59992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2" xfId="30195"/>
    <cellStyle name="Финансовый 6 2 2 2" xfId="59997"/>
    <cellStyle name="Финансовый 6 2 3" xfId="59998"/>
    <cellStyle name="Финансовый 6 2 4" xfId="5999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2" xfId="60010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5" xfId="30211"/>
    <cellStyle name="Финансовый 6 5 2" xfId="60017"/>
    <cellStyle name="Финансовый 6 6" xfId="30212"/>
    <cellStyle name="Финансовый 6 6 2" xfId="60018"/>
    <cellStyle name="Финансовый 6 7" xfId="30213"/>
    <cellStyle name="Финансовый 6 7 2" xfId="60019"/>
    <cellStyle name="Финансовый 6 8" xfId="30214"/>
    <cellStyle name="Финансовый 6 8 2" xfId="60020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7" xfId="30238"/>
    <cellStyle name="Финансовый 7 2" xfId="60049"/>
    <cellStyle name="Финансовый 7 2 2" xfId="60050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8" xfId="30367"/>
    <cellStyle name="Финансовый 8 2" xfId="60180"/>
    <cellStyle name="Финансовый 9" xfId="30368"/>
    <cellStyle name="Финансовый 9 2" xfId="60181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ормула" xfId="30497"/>
    <cellStyle name="ФормулаВБ" xfId="30498"/>
    <cellStyle name="ФормулаНаКонтроль" xfId="30499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3" xfId="30516"/>
    <cellStyle name="Хороший 2 3 2" xfId="58995"/>
    <cellStyle name="Хороший 2 4" xfId="30517"/>
    <cellStyle name="Хороший 2 4 2" xfId="58996"/>
    <cellStyle name="Хороший 2 5" xfId="30518"/>
    <cellStyle name="Хороший 2 5 2" xfId="58997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Шапка таблицы" xfId="30551"/>
    <cellStyle name="Шапка таблицы 2" xfId="590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I117"/>
  <sheetViews>
    <sheetView tabSelected="1" topLeftCell="A19" workbookViewId="0">
      <selection activeCell="AB27" sqref="AB27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15.85546875" style="74" customWidth="1"/>
    <col min="8" max="8" width="9.140625" style="74" customWidth="1"/>
    <col min="9" max="9" width="37.140625" customWidth="1"/>
    <col min="10" max="10" width="16.5703125" hidden="1" customWidth="1"/>
    <col min="11" max="11" width="11.5703125" hidden="1" customWidth="1"/>
    <col min="12" max="12" width="15.28515625" hidden="1" customWidth="1"/>
    <col min="13" max="13" width="15.28515625" style="59" hidden="1" customWidth="1"/>
    <col min="14" max="14" width="14" style="59" hidden="1" customWidth="1"/>
    <col min="15" max="15" width="13.7109375" style="59" hidden="1" customWidth="1"/>
    <col min="16" max="16" width="14.5703125" style="59" customWidth="1"/>
    <col min="17" max="17" width="15.140625" style="59" customWidth="1"/>
    <col min="18" max="18" width="13.7109375" style="59" hidden="1" customWidth="1"/>
    <col min="19" max="19" width="9.140625" style="59" hidden="1" customWidth="1"/>
    <col min="20" max="20" width="14.5703125" style="59" hidden="1" customWidth="1"/>
    <col min="21" max="25" width="9.140625" style="59" hidden="1" customWidth="1"/>
    <col min="26" max="26" width="13.140625" style="59" hidden="1" customWidth="1"/>
    <col min="27" max="27" width="14.85546875" customWidth="1"/>
    <col min="28" max="28" width="13" customWidth="1"/>
    <col min="29" max="29" width="14.140625" customWidth="1"/>
    <col min="30" max="30" width="20" customWidth="1"/>
    <col min="31" max="31" width="16.28515625" customWidth="1"/>
    <col min="32" max="32" width="17" customWidth="1"/>
    <col min="33" max="33" width="15" customWidth="1"/>
    <col min="34" max="34" width="17.85546875" customWidth="1"/>
    <col min="35" max="35" width="12.42578125" customWidth="1"/>
    <col min="36" max="36" width="15.42578125" customWidth="1"/>
    <col min="37" max="37" width="11.7109375" style="96" customWidth="1"/>
    <col min="38" max="38" width="12.42578125" customWidth="1"/>
    <col min="39" max="39" width="12.5703125" customWidth="1"/>
    <col min="40" max="40" width="13.140625" customWidth="1"/>
    <col min="41" max="41" width="14.42578125" style="74" customWidth="1"/>
    <col min="42" max="42" width="17.42578125" customWidth="1"/>
    <col min="43" max="43" width="29.42578125" customWidth="1"/>
    <col min="44" max="44" width="16.5703125" customWidth="1"/>
    <col min="45" max="45" width="16" customWidth="1"/>
    <col min="46" max="46" width="16.7109375" customWidth="1"/>
    <col min="47" max="47" width="9.140625" style="74"/>
    <col min="50" max="50" width="0" hidden="1" customWidth="1"/>
    <col min="51" max="60" width="9.140625" hidden="1" customWidth="1"/>
    <col min="61" max="61" width="0" hidden="1" customWidth="1"/>
  </cols>
  <sheetData>
    <row r="1" spans="1:61">
      <c r="A1" s="165" t="s">
        <v>117</v>
      </c>
      <c r="B1" s="165"/>
      <c r="C1" s="165"/>
      <c r="D1" s="165"/>
      <c r="E1" s="165"/>
      <c r="F1" s="165"/>
      <c r="G1" s="165"/>
      <c r="H1" s="165"/>
    </row>
    <row r="3" spans="1:61" s="166" customFormat="1" ht="23.25">
      <c r="A3" s="166" t="s">
        <v>118</v>
      </c>
      <c r="AK3" s="167"/>
    </row>
    <row r="4" spans="1:61" ht="15.75" customHeight="1"/>
    <row r="5" spans="1:61" s="6" customFormat="1" ht="15" customHeight="1">
      <c r="G5" s="75"/>
      <c r="H5" s="75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K5" s="97"/>
      <c r="AO5" s="75"/>
      <c r="AU5" s="75"/>
    </row>
    <row r="6" spans="1:61" s="7" customFormat="1" ht="40.5" customHeight="1">
      <c r="A6" s="168" t="s">
        <v>36</v>
      </c>
      <c r="B6" s="168" t="s">
        <v>18</v>
      </c>
      <c r="C6" s="171" t="s">
        <v>20</v>
      </c>
      <c r="D6" s="172"/>
      <c r="E6" s="173"/>
      <c r="F6" s="168" t="s">
        <v>38</v>
      </c>
      <c r="G6" s="174" t="s">
        <v>332</v>
      </c>
      <c r="H6" s="174" t="s">
        <v>21</v>
      </c>
      <c r="I6" s="168" t="s">
        <v>22</v>
      </c>
      <c r="J6" s="168" t="s">
        <v>43</v>
      </c>
      <c r="K6" s="168" t="s">
        <v>44</v>
      </c>
      <c r="L6" s="177" t="s">
        <v>64</v>
      </c>
      <c r="M6" s="178" t="s">
        <v>65</v>
      </c>
      <c r="N6" s="181" t="s">
        <v>66</v>
      </c>
      <c r="O6" s="181" t="s">
        <v>67</v>
      </c>
      <c r="P6" s="181" t="s">
        <v>120</v>
      </c>
      <c r="Q6" s="181"/>
      <c r="R6" s="181" t="s">
        <v>48</v>
      </c>
      <c r="S6" s="181"/>
      <c r="T6" s="181"/>
      <c r="U6" s="181"/>
      <c r="V6" s="181"/>
      <c r="W6" s="181"/>
      <c r="X6" s="181"/>
      <c r="Y6" s="181"/>
      <c r="Z6" s="181"/>
      <c r="AA6" s="182" t="s">
        <v>121</v>
      </c>
      <c r="AB6" s="182"/>
      <c r="AC6" s="177" t="s">
        <v>45</v>
      </c>
      <c r="AD6" s="177" t="s">
        <v>0</v>
      </c>
      <c r="AE6" s="177"/>
      <c r="AF6" s="177"/>
      <c r="AG6" s="177"/>
      <c r="AH6" s="177"/>
      <c r="AI6" s="177" t="s">
        <v>47</v>
      </c>
      <c r="AJ6" s="177"/>
      <c r="AK6" s="183" t="s">
        <v>37</v>
      </c>
      <c r="AL6" s="177"/>
      <c r="AM6" s="177"/>
      <c r="AN6" s="177"/>
      <c r="AO6" s="177"/>
      <c r="AP6" s="177"/>
      <c r="AQ6" s="177"/>
      <c r="AR6" s="177"/>
      <c r="AS6" s="177"/>
      <c r="AT6" s="177"/>
      <c r="AU6" s="185" t="s">
        <v>19</v>
      </c>
      <c r="AV6" s="177" t="s">
        <v>68</v>
      </c>
      <c r="AW6" s="177" t="s">
        <v>69</v>
      </c>
      <c r="AX6" s="177" t="s">
        <v>70</v>
      </c>
      <c r="AY6" s="187" t="s">
        <v>71</v>
      </c>
      <c r="AZ6" s="188"/>
      <c r="BA6" s="188"/>
      <c r="BB6" s="188"/>
      <c r="BC6" s="188"/>
      <c r="BD6" s="188"/>
      <c r="BE6" s="188"/>
      <c r="BF6" s="188"/>
      <c r="BG6" s="188"/>
      <c r="BH6" s="189"/>
      <c r="BI6" s="168" t="s">
        <v>52</v>
      </c>
    </row>
    <row r="7" spans="1:61" s="7" customFormat="1" ht="113.25" customHeight="1">
      <c r="A7" s="169"/>
      <c r="B7" s="169"/>
      <c r="C7" s="168" t="s">
        <v>72</v>
      </c>
      <c r="D7" s="168" t="s">
        <v>73</v>
      </c>
      <c r="E7" s="168" t="s">
        <v>74</v>
      </c>
      <c r="F7" s="169"/>
      <c r="G7" s="175"/>
      <c r="H7" s="175"/>
      <c r="I7" s="169"/>
      <c r="J7" s="169"/>
      <c r="K7" s="169"/>
      <c r="L7" s="177"/>
      <c r="M7" s="179"/>
      <c r="N7" s="181"/>
      <c r="O7" s="181"/>
      <c r="P7" s="181"/>
      <c r="Q7" s="181"/>
      <c r="R7" s="181" t="s">
        <v>23</v>
      </c>
      <c r="S7" s="181" t="s">
        <v>24</v>
      </c>
      <c r="T7" s="181"/>
      <c r="U7" s="181"/>
      <c r="V7" s="181"/>
      <c r="W7" s="181"/>
      <c r="X7" s="181" t="s">
        <v>25</v>
      </c>
      <c r="Y7" s="199" t="s">
        <v>51</v>
      </c>
      <c r="Z7" s="199"/>
      <c r="AA7" s="182"/>
      <c r="AB7" s="182"/>
      <c r="AC7" s="177"/>
      <c r="AD7" s="177" t="s">
        <v>75</v>
      </c>
      <c r="AE7" s="177" t="s">
        <v>76</v>
      </c>
      <c r="AF7" s="177" t="s">
        <v>53</v>
      </c>
      <c r="AG7" s="186" t="s">
        <v>126</v>
      </c>
      <c r="AH7" s="186" t="s">
        <v>127</v>
      </c>
      <c r="AI7" s="177" t="s">
        <v>131</v>
      </c>
      <c r="AJ7" s="177" t="s">
        <v>46</v>
      </c>
      <c r="AK7" s="200" t="s">
        <v>34</v>
      </c>
      <c r="AL7" s="184" t="s">
        <v>35</v>
      </c>
      <c r="AM7" s="177" t="s">
        <v>26</v>
      </c>
      <c r="AN7" s="177"/>
      <c r="AO7" s="185" t="s">
        <v>41</v>
      </c>
      <c r="AP7" s="177" t="s">
        <v>31</v>
      </c>
      <c r="AQ7" s="177"/>
      <c r="AR7" s="182" t="s">
        <v>128</v>
      </c>
      <c r="AS7" s="177" t="s">
        <v>129</v>
      </c>
      <c r="AT7" s="186" t="s">
        <v>130</v>
      </c>
      <c r="AU7" s="185"/>
      <c r="AV7" s="177"/>
      <c r="AW7" s="177"/>
      <c r="AX7" s="177"/>
      <c r="AY7" s="190" t="s">
        <v>77</v>
      </c>
      <c r="AZ7" s="190" t="s">
        <v>78</v>
      </c>
      <c r="BA7" s="190" t="s">
        <v>79</v>
      </c>
      <c r="BB7" s="192" t="s">
        <v>80</v>
      </c>
      <c r="BC7" s="192" t="s">
        <v>81</v>
      </c>
      <c r="BD7" s="194" t="s">
        <v>82</v>
      </c>
      <c r="BE7" s="196" t="s">
        <v>83</v>
      </c>
      <c r="BF7" s="197"/>
      <c r="BG7" s="198"/>
      <c r="BH7" s="190" t="s">
        <v>84</v>
      </c>
      <c r="BI7" s="169"/>
    </row>
    <row r="8" spans="1:61" s="7" customFormat="1" ht="126.75" customHeight="1">
      <c r="A8" s="170"/>
      <c r="B8" s="170"/>
      <c r="C8" s="170"/>
      <c r="D8" s="170"/>
      <c r="E8" s="170"/>
      <c r="F8" s="170"/>
      <c r="G8" s="176"/>
      <c r="H8" s="176"/>
      <c r="I8" s="170"/>
      <c r="J8" s="170"/>
      <c r="K8" s="170"/>
      <c r="L8" s="177"/>
      <c r="M8" s="180"/>
      <c r="N8" s="181"/>
      <c r="O8" s="181"/>
      <c r="P8" s="64" t="s">
        <v>49</v>
      </c>
      <c r="Q8" s="64" t="s">
        <v>50</v>
      </c>
      <c r="R8" s="181"/>
      <c r="S8" s="64" t="s">
        <v>27</v>
      </c>
      <c r="T8" s="64" t="s">
        <v>28</v>
      </c>
      <c r="U8" s="64" t="s">
        <v>29</v>
      </c>
      <c r="V8" s="64" t="s">
        <v>30</v>
      </c>
      <c r="W8" s="64" t="s">
        <v>42</v>
      </c>
      <c r="X8" s="181"/>
      <c r="Y8" s="64" t="s">
        <v>49</v>
      </c>
      <c r="Z8" s="64" t="s">
        <v>50</v>
      </c>
      <c r="AA8" s="5" t="s">
        <v>49</v>
      </c>
      <c r="AB8" s="5" t="s">
        <v>50</v>
      </c>
      <c r="AC8" s="177"/>
      <c r="AD8" s="177"/>
      <c r="AE8" s="177"/>
      <c r="AF8" s="177"/>
      <c r="AG8" s="186"/>
      <c r="AH8" s="186"/>
      <c r="AI8" s="177"/>
      <c r="AJ8" s="177"/>
      <c r="AK8" s="200"/>
      <c r="AL8" s="184"/>
      <c r="AM8" s="5" t="s">
        <v>40</v>
      </c>
      <c r="AN8" s="5" t="s">
        <v>33</v>
      </c>
      <c r="AO8" s="185"/>
      <c r="AP8" s="5" t="s">
        <v>32</v>
      </c>
      <c r="AQ8" s="5" t="s">
        <v>33</v>
      </c>
      <c r="AR8" s="182"/>
      <c r="AS8" s="177"/>
      <c r="AT8" s="186"/>
      <c r="AU8" s="185"/>
      <c r="AV8" s="177"/>
      <c r="AW8" s="177"/>
      <c r="AX8" s="177"/>
      <c r="AY8" s="191"/>
      <c r="AZ8" s="191"/>
      <c r="BA8" s="191"/>
      <c r="BB8" s="193"/>
      <c r="BC8" s="193"/>
      <c r="BD8" s="195"/>
      <c r="BE8" s="8" t="s">
        <v>85</v>
      </c>
      <c r="BF8" s="9" t="s">
        <v>86</v>
      </c>
      <c r="BG8" s="9" t="s">
        <v>87</v>
      </c>
      <c r="BH8" s="191"/>
      <c r="BI8" s="170"/>
    </row>
    <row r="9" spans="1:61" s="7" customFormat="1" ht="15" customHeight="1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76">
        <v>7</v>
      </c>
      <c r="H9" s="76">
        <v>8</v>
      </c>
      <c r="I9" s="2"/>
      <c r="J9" s="2">
        <v>10</v>
      </c>
      <c r="K9" s="2">
        <v>11</v>
      </c>
      <c r="L9" s="2">
        <v>12</v>
      </c>
      <c r="M9" s="65">
        <v>13</v>
      </c>
      <c r="N9" s="65">
        <v>14</v>
      </c>
      <c r="O9" s="65">
        <v>15</v>
      </c>
      <c r="P9" s="65">
        <v>16</v>
      </c>
      <c r="Q9" s="65">
        <v>17</v>
      </c>
      <c r="R9" s="65">
        <v>18</v>
      </c>
      <c r="S9" s="65">
        <v>19</v>
      </c>
      <c r="T9" s="65">
        <v>20</v>
      </c>
      <c r="U9" s="65">
        <v>21</v>
      </c>
      <c r="V9" s="65">
        <v>22</v>
      </c>
      <c r="W9" s="65">
        <v>23</v>
      </c>
      <c r="X9" s="65">
        <v>24</v>
      </c>
      <c r="Y9" s="65">
        <v>25</v>
      </c>
      <c r="Z9" s="65">
        <v>26</v>
      </c>
      <c r="AA9" s="2">
        <v>27</v>
      </c>
      <c r="AB9" s="2">
        <v>28</v>
      </c>
      <c r="AC9" s="2">
        <v>29</v>
      </c>
      <c r="AD9" s="2">
        <v>30</v>
      </c>
      <c r="AE9" s="2">
        <v>31</v>
      </c>
      <c r="AF9" s="2">
        <v>32</v>
      </c>
      <c r="AG9" s="2">
        <v>33</v>
      </c>
      <c r="AH9" s="2">
        <v>34</v>
      </c>
      <c r="AI9" s="2">
        <v>35</v>
      </c>
      <c r="AJ9" s="2">
        <v>36</v>
      </c>
      <c r="AK9" s="98">
        <v>37</v>
      </c>
      <c r="AL9" s="2">
        <v>38</v>
      </c>
      <c r="AM9" s="2">
        <v>39</v>
      </c>
      <c r="AN9" s="2">
        <v>40</v>
      </c>
      <c r="AO9" s="76">
        <v>41</v>
      </c>
      <c r="AP9" s="2">
        <v>42</v>
      </c>
      <c r="AQ9" s="2">
        <v>43</v>
      </c>
      <c r="AR9" s="2">
        <v>44</v>
      </c>
      <c r="AS9" s="2">
        <v>45</v>
      </c>
      <c r="AT9" s="2">
        <v>46</v>
      </c>
      <c r="AU9" s="76">
        <v>47</v>
      </c>
      <c r="AV9" s="2">
        <v>48</v>
      </c>
      <c r="AW9" s="2">
        <v>49</v>
      </c>
      <c r="AX9" s="2">
        <v>50</v>
      </c>
      <c r="AY9" s="2">
        <v>51</v>
      </c>
      <c r="AZ9" s="2">
        <v>52</v>
      </c>
      <c r="BA9" s="2">
        <v>53</v>
      </c>
      <c r="BB9" s="2">
        <v>54</v>
      </c>
      <c r="BC9" s="2">
        <v>55</v>
      </c>
      <c r="BD9" s="2">
        <v>56</v>
      </c>
      <c r="BE9" s="2">
        <v>57</v>
      </c>
      <c r="BF9" s="2">
        <v>58</v>
      </c>
      <c r="BG9" s="2">
        <v>59</v>
      </c>
      <c r="BH9" s="2">
        <v>60</v>
      </c>
      <c r="BI9" s="2">
        <v>61</v>
      </c>
    </row>
    <row r="10" spans="1:61" s="7" customFormat="1" ht="27" customHeight="1">
      <c r="A10" s="28" t="s">
        <v>101</v>
      </c>
      <c r="B10" s="29"/>
      <c r="C10" s="29"/>
      <c r="D10" s="29"/>
      <c r="E10" s="29"/>
      <c r="F10" s="29"/>
      <c r="G10" s="77"/>
      <c r="H10" s="77"/>
      <c r="I10" s="29"/>
      <c r="J10" s="29"/>
      <c r="K10" s="10"/>
      <c r="L10" s="10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89"/>
      <c r="AP10" s="10"/>
      <c r="AQ10" s="10"/>
      <c r="AR10" s="10"/>
      <c r="AS10" s="10"/>
      <c r="AT10" s="10"/>
      <c r="AU10" s="89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</row>
    <row r="11" spans="1:61" ht="124.5">
      <c r="A11" s="70">
        <v>2</v>
      </c>
      <c r="B11" s="114">
        <v>1602</v>
      </c>
      <c r="C11" s="101" t="s">
        <v>119</v>
      </c>
      <c r="D11" s="13"/>
      <c r="E11" s="31"/>
      <c r="F11" s="118" t="s">
        <v>248</v>
      </c>
      <c r="G11" s="131">
        <v>4560531</v>
      </c>
      <c r="H11" s="143" t="s">
        <v>177</v>
      </c>
      <c r="I11" s="163" t="s">
        <v>318</v>
      </c>
      <c r="J11" s="31"/>
      <c r="K11" s="115" t="s">
        <v>329</v>
      </c>
      <c r="L11" s="102" t="s">
        <v>99</v>
      </c>
      <c r="M11" s="57"/>
      <c r="N11" s="57"/>
      <c r="O11" s="19" t="s">
        <v>330</v>
      </c>
      <c r="P11" s="103">
        <v>64475.14</v>
      </c>
      <c r="Q11" s="104">
        <f>P11*1.18</f>
        <v>76080.665199999989</v>
      </c>
      <c r="R11" s="58"/>
      <c r="S11" s="58"/>
      <c r="T11" s="58"/>
      <c r="U11" s="58"/>
      <c r="V11" s="58"/>
      <c r="W11" s="58"/>
      <c r="X11" s="58"/>
      <c r="Y11" s="58"/>
      <c r="Z11" s="58"/>
      <c r="AA11" s="103">
        <f>P11</f>
        <v>64475.14</v>
      </c>
      <c r="AB11" s="104">
        <f>Q11</f>
        <v>76080.665199999989</v>
      </c>
      <c r="AC11" s="13" t="s">
        <v>96</v>
      </c>
      <c r="AD11" s="13" t="s">
        <v>122</v>
      </c>
      <c r="AE11" s="153" t="s">
        <v>122</v>
      </c>
      <c r="AF11" s="154" t="s">
        <v>123</v>
      </c>
      <c r="AG11" s="155">
        <v>42370</v>
      </c>
      <c r="AH11" s="156">
        <v>42401</v>
      </c>
      <c r="AI11" s="31"/>
      <c r="AJ11" s="31"/>
      <c r="AK11" s="152" t="s">
        <v>318</v>
      </c>
      <c r="AL11" s="40" t="s">
        <v>290</v>
      </c>
      <c r="AM11" s="16" t="s">
        <v>94</v>
      </c>
      <c r="AN11" s="17" t="s">
        <v>93</v>
      </c>
      <c r="AO11" s="85">
        <v>1</v>
      </c>
      <c r="AP11" s="16" t="s">
        <v>124</v>
      </c>
      <c r="AQ11" s="40" t="s">
        <v>125</v>
      </c>
      <c r="AR11" s="158">
        <v>42401</v>
      </c>
      <c r="AS11" s="156">
        <v>42401</v>
      </c>
      <c r="AT11" s="156">
        <v>42461</v>
      </c>
      <c r="AU11" s="71">
        <v>2016</v>
      </c>
      <c r="AV11" s="31"/>
      <c r="AW11" s="30" t="s">
        <v>100</v>
      </c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26.25" customHeight="1">
      <c r="A12" s="30"/>
      <c r="B12" s="115"/>
      <c r="C12" s="31"/>
      <c r="D12" s="31"/>
      <c r="E12" s="31"/>
      <c r="F12" s="119"/>
      <c r="G12" s="120"/>
      <c r="H12" s="80"/>
      <c r="I12" s="31"/>
      <c r="J12" s="31"/>
      <c r="K12" s="31"/>
      <c r="L12" s="31"/>
      <c r="M12" s="58"/>
      <c r="N12" s="58"/>
      <c r="O12" s="58"/>
      <c r="P12" s="67">
        <f>SUM(P11:P11)</f>
        <v>64475.14</v>
      </c>
      <c r="Q12" s="67">
        <f>SUM(Q11:Q11)</f>
        <v>76080.665199999989</v>
      </c>
      <c r="R12" s="68"/>
      <c r="S12" s="68"/>
      <c r="T12" s="68"/>
      <c r="U12" s="68"/>
      <c r="V12" s="68"/>
      <c r="W12" s="68"/>
      <c r="X12" s="68"/>
      <c r="Y12" s="68"/>
      <c r="Z12" s="68"/>
      <c r="AA12" s="37">
        <f>SUM(AA11:AA11)</f>
        <v>64475.14</v>
      </c>
      <c r="AB12" s="37">
        <f>SUM(AB11:AB11)</f>
        <v>76080.665199999989</v>
      </c>
      <c r="AC12" s="31"/>
      <c r="AD12" s="31"/>
      <c r="AE12" s="31"/>
      <c r="AF12" s="31"/>
      <c r="AG12" s="105"/>
      <c r="AH12" s="105"/>
      <c r="AI12" s="31"/>
      <c r="AJ12" s="31"/>
      <c r="AK12" s="31"/>
      <c r="AL12" s="31"/>
      <c r="AM12" s="31"/>
      <c r="AN12" s="31"/>
      <c r="AO12" s="80"/>
      <c r="AP12" s="31"/>
      <c r="AQ12" s="119"/>
      <c r="AR12" s="159"/>
      <c r="AS12" s="159"/>
      <c r="AT12" s="159"/>
      <c r="AU12" s="7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29.25" customHeight="1">
      <c r="A13" s="33" t="s">
        <v>102</v>
      </c>
      <c r="B13" s="116"/>
      <c r="C13" s="34"/>
      <c r="D13" s="34"/>
      <c r="E13" s="34"/>
      <c r="F13" s="116"/>
      <c r="G13" s="121"/>
      <c r="H13" s="81"/>
      <c r="I13" s="34"/>
      <c r="J13" s="34"/>
      <c r="K13" s="31"/>
      <c r="L13" s="31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31"/>
      <c r="AB13" s="31"/>
      <c r="AC13" s="31"/>
      <c r="AD13" s="31"/>
      <c r="AE13" s="31"/>
      <c r="AF13" s="31"/>
      <c r="AG13" s="105"/>
      <c r="AH13" s="105"/>
      <c r="AI13" s="31"/>
      <c r="AJ13" s="31"/>
      <c r="AK13" s="31"/>
      <c r="AL13" s="31"/>
      <c r="AM13" s="31"/>
      <c r="AN13" s="31"/>
      <c r="AO13" s="80"/>
      <c r="AP13" s="31"/>
      <c r="AQ13" s="119"/>
      <c r="AR13" s="159"/>
      <c r="AS13" s="159"/>
      <c r="AT13" s="159"/>
      <c r="AU13" s="7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s="59" customFormat="1" ht="79.5">
      <c r="A14" s="70">
        <v>3</v>
      </c>
      <c r="B14" s="117">
        <v>1603</v>
      </c>
      <c r="C14" s="13" t="s">
        <v>119</v>
      </c>
      <c r="D14" s="13"/>
      <c r="E14" s="58"/>
      <c r="F14" s="113" t="s">
        <v>338</v>
      </c>
      <c r="G14" s="131" t="s">
        <v>331</v>
      </c>
      <c r="H14" s="143" t="s">
        <v>177</v>
      </c>
      <c r="I14" s="11" t="s">
        <v>314</v>
      </c>
      <c r="J14" s="58"/>
      <c r="K14" s="57" t="s">
        <v>293</v>
      </c>
      <c r="L14" s="13" t="s">
        <v>149</v>
      </c>
      <c r="M14" s="58"/>
      <c r="N14" s="58"/>
      <c r="O14" s="58"/>
      <c r="P14" s="23">
        <v>661016.94999999995</v>
      </c>
      <c r="Q14" s="60">
        <f>P14*1.18</f>
        <v>780000.00099999993</v>
      </c>
      <c r="R14" s="58"/>
      <c r="S14" s="58"/>
      <c r="T14" s="58"/>
      <c r="U14" s="58"/>
      <c r="V14" s="58"/>
      <c r="W14" s="58"/>
      <c r="X14" s="58"/>
      <c r="Y14" s="58"/>
      <c r="Z14" s="58"/>
      <c r="AA14" s="23">
        <f>P14</f>
        <v>661016.94999999995</v>
      </c>
      <c r="AB14" s="60">
        <f>Q14</f>
        <v>780000.00099999993</v>
      </c>
      <c r="AC14" s="13" t="s">
        <v>95</v>
      </c>
      <c r="AD14" s="13" t="s">
        <v>122</v>
      </c>
      <c r="AE14" s="150" t="s">
        <v>122</v>
      </c>
      <c r="AF14" s="25" t="s">
        <v>123</v>
      </c>
      <c r="AG14" s="155">
        <v>42401</v>
      </c>
      <c r="AH14" s="155">
        <v>42430</v>
      </c>
      <c r="AI14" s="58"/>
      <c r="AJ14" s="58"/>
      <c r="AK14" s="112" t="s">
        <v>314</v>
      </c>
      <c r="AL14" s="13" t="s">
        <v>105</v>
      </c>
      <c r="AM14" s="16" t="s">
        <v>94</v>
      </c>
      <c r="AN14" s="17" t="s">
        <v>93</v>
      </c>
      <c r="AO14" s="85">
        <v>1</v>
      </c>
      <c r="AP14" s="16" t="s">
        <v>124</v>
      </c>
      <c r="AQ14" s="40" t="s">
        <v>125</v>
      </c>
      <c r="AR14" s="155">
        <v>42430</v>
      </c>
      <c r="AS14" s="155">
        <v>42430</v>
      </c>
      <c r="AT14" s="155">
        <v>42492</v>
      </c>
      <c r="AU14" s="72">
        <v>2016</v>
      </c>
      <c r="AV14" s="58"/>
      <c r="AW14" s="57" t="s">
        <v>100</v>
      </c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</row>
    <row r="15" spans="1:61" s="59" customFormat="1" ht="77.25" customHeight="1">
      <c r="A15" s="70">
        <v>3</v>
      </c>
      <c r="B15" s="117">
        <v>1603</v>
      </c>
      <c r="C15" s="13" t="s">
        <v>119</v>
      </c>
      <c r="D15" s="13"/>
      <c r="E15" s="58"/>
      <c r="F15" s="18" t="s">
        <v>132</v>
      </c>
      <c r="G15" s="138">
        <v>2919020</v>
      </c>
      <c r="H15" s="143" t="s">
        <v>178</v>
      </c>
      <c r="I15" s="11" t="s">
        <v>313</v>
      </c>
      <c r="J15" s="58"/>
      <c r="K15" s="57" t="s">
        <v>293</v>
      </c>
      <c r="L15" s="13" t="s">
        <v>149</v>
      </c>
      <c r="M15" s="58"/>
      <c r="N15" s="58"/>
      <c r="O15" s="58"/>
      <c r="P15" s="23">
        <v>25423.73</v>
      </c>
      <c r="Q15" s="60">
        <f t="shared" ref="Q15" si="0">P15*1.18</f>
        <v>30000.001399999997</v>
      </c>
      <c r="R15" s="58"/>
      <c r="S15" s="58"/>
      <c r="T15" s="58"/>
      <c r="U15" s="58"/>
      <c r="V15" s="58"/>
      <c r="W15" s="58"/>
      <c r="X15" s="58"/>
      <c r="Y15" s="58"/>
      <c r="Z15" s="58"/>
      <c r="AA15" s="23">
        <f t="shared" ref="AA15" si="1">P15</f>
        <v>25423.73</v>
      </c>
      <c r="AB15" s="60">
        <f t="shared" ref="AB15" si="2">Q15</f>
        <v>30000.001399999997</v>
      </c>
      <c r="AC15" s="13" t="s">
        <v>96</v>
      </c>
      <c r="AD15" s="13" t="s">
        <v>122</v>
      </c>
      <c r="AE15" s="150" t="s">
        <v>122</v>
      </c>
      <c r="AF15" s="25" t="s">
        <v>123</v>
      </c>
      <c r="AG15" s="155">
        <v>42461</v>
      </c>
      <c r="AH15" s="155">
        <v>42491</v>
      </c>
      <c r="AI15" s="58"/>
      <c r="AJ15" s="58"/>
      <c r="AK15" s="112" t="s">
        <v>313</v>
      </c>
      <c r="AL15" s="13" t="s">
        <v>105</v>
      </c>
      <c r="AM15" s="16" t="s">
        <v>94</v>
      </c>
      <c r="AN15" s="17" t="s">
        <v>93</v>
      </c>
      <c r="AO15" s="85">
        <v>1</v>
      </c>
      <c r="AP15" s="16" t="s">
        <v>124</v>
      </c>
      <c r="AQ15" s="40" t="s">
        <v>125</v>
      </c>
      <c r="AR15" s="155">
        <v>42491</v>
      </c>
      <c r="AS15" s="155">
        <v>42491</v>
      </c>
      <c r="AT15" s="156">
        <v>42491</v>
      </c>
      <c r="AU15" s="72">
        <v>2016</v>
      </c>
      <c r="AV15" s="58"/>
      <c r="AW15" s="57" t="s">
        <v>100</v>
      </c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</row>
    <row r="16" spans="1:61" ht="36" customHeight="1">
      <c r="A16" s="30"/>
      <c r="B16" s="30"/>
      <c r="C16" s="31"/>
      <c r="D16" s="31"/>
      <c r="E16" s="31"/>
      <c r="F16" s="31"/>
      <c r="G16" s="79"/>
      <c r="H16" s="80"/>
      <c r="I16" s="58"/>
      <c r="J16" s="31"/>
      <c r="K16" s="31"/>
      <c r="L16" s="31"/>
      <c r="M16" s="58"/>
      <c r="N16" s="58"/>
      <c r="O16" s="58"/>
      <c r="P16" s="67">
        <f>SUM(P14:P15)</f>
        <v>686440.67999999993</v>
      </c>
      <c r="Q16" s="67">
        <f>SUM(Q14:Q15)</f>
        <v>810000.00239999988</v>
      </c>
      <c r="R16" s="68"/>
      <c r="S16" s="68"/>
      <c r="T16" s="68"/>
      <c r="U16" s="68"/>
      <c r="V16" s="68"/>
      <c r="W16" s="68"/>
      <c r="X16" s="68"/>
      <c r="Y16" s="68"/>
      <c r="Z16" s="68"/>
      <c r="AA16" s="37">
        <f>SUM(AA14:AA15)</f>
        <v>686440.67999999993</v>
      </c>
      <c r="AB16" s="37">
        <f>SUM(AB14:AB15)</f>
        <v>810000.00239999988</v>
      </c>
      <c r="AC16" s="31"/>
      <c r="AD16" s="13"/>
      <c r="AE16" s="31"/>
      <c r="AF16" s="25"/>
      <c r="AG16" s="155"/>
      <c r="AH16" s="155"/>
      <c r="AI16" s="31"/>
      <c r="AJ16" s="31"/>
      <c r="AK16" s="31"/>
      <c r="AL16" s="31"/>
      <c r="AM16" s="31"/>
      <c r="AN16" s="31"/>
      <c r="AO16" s="80"/>
      <c r="AP16" s="16"/>
      <c r="AQ16" s="119"/>
      <c r="AR16" s="155"/>
      <c r="AS16" s="155"/>
      <c r="AT16" s="156"/>
      <c r="AU16" s="72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28.5" customHeight="1">
      <c r="A17" s="35" t="s">
        <v>103</v>
      </c>
      <c r="B17" s="36"/>
      <c r="C17" s="36"/>
      <c r="D17" s="36"/>
      <c r="E17" s="36"/>
      <c r="F17" s="36"/>
      <c r="G17" s="82"/>
      <c r="H17" s="80"/>
      <c r="I17" s="58"/>
      <c r="J17" s="31"/>
      <c r="K17" s="31"/>
      <c r="L17" s="31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31"/>
      <c r="AB17" s="31"/>
      <c r="AC17" s="31"/>
      <c r="AD17" s="13"/>
      <c r="AE17" s="31"/>
      <c r="AF17" s="25"/>
      <c r="AG17" s="155"/>
      <c r="AH17" s="155"/>
      <c r="AI17" s="31"/>
      <c r="AJ17" s="31"/>
      <c r="AK17" s="31"/>
      <c r="AL17" s="31"/>
      <c r="AM17" s="31"/>
      <c r="AN17" s="31"/>
      <c r="AO17" s="80"/>
      <c r="AP17" s="16"/>
      <c r="AQ17" s="119"/>
      <c r="AR17" s="155"/>
      <c r="AS17" s="155"/>
      <c r="AT17" s="156"/>
      <c r="AU17" s="72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90.75">
      <c r="A18" s="135">
        <v>4</v>
      </c>
      <c r="B18" s="117">
        <v>1604</v>
      </c>
      <c r="C18" s="40" t="s">
        <v>119</v>
      </c>
      <c r="D18" s="40"/>
      <c r="E18" s="119"/>
      <c r="F18" s="113" t="s">
        <v>90</v>
      </c>
      <c r="G18" s="139">
        <v>7260000</v>
      </c>
      <c r="H18" s="144" t="s">
        <v>177</v>
      </c>
      <c r="I18" s="40" t="s">
        <v>305</v>
      </c>
      <c r="J18" s="31"/>
      <c r="K18" s="30" t="s">
        <v>295</v>
      </c>
      <c r="L18" s="13" t="s">
        <v>149</v>
      </c>
      <c r="M18" s="58"/>
      <c r="N18" s="58"/>
      <c r="O18" s="58"/>
      <c r="P18" s="23">
        <v>10084.75</v>
      </c>
      <c r="Q18" s="23">
        <f t="shared" ref="Q18:Q22" si="3">P18*1.18</f>
        <v>11900.004999999999</v>
      </c>
      <c r="R18" s="58"/>
      <c r="S18" s="58"/>
      <c r="T18" s="58"/>
      <c r="U18" s="58"/>
      <c r="V18" s="58"/>
      <c r="W18" s="58"/>
      <c r="X18" s="58"/>
      <c r="Y18" s="58"/>
      <c r="Z18" s="58"/>
      <c r="AA18" s="23">
        <f>P18</f>
        <v>10084.75</v>
      </c>
      <c r="AB18" s="23">
        <f>Q18</f>
        <v>11900.004999999999</v>
      </c>
      <c r="AC18" s="13" t="s">
        <v>98</v>
      </c>
      <c r="AD18" s="13" t="s">
        <v>122</v>
      </c>
      <c r="AE18" s="127" t="s">
        <v>122</v>
      </c>
      <c r="AF18" s="25" t="s">
        <v>123</v>
      </c>
      <c r="AG18" s="155">
        <v>42675</v>
      </c>
      <c r="AH18" s="155">
        <v>42705</v>
      </c>
      <c r="AI18" s="152" t="s">
        <v>317</v>
      </c>
      <c r="AJ18" s="157" t="s">
        <v>303</v>
      </c>
      <c r="AK18" s="161" t="str">
        <f>I18</f>
        <v>Продление неисключительных прав использования СБиС+ЭО,ЮЛ,ОСНО, продление сертифика ЭЦП</v>
      </c>
      <c r="AL18" s="13" t="s">
        <v>105</v>
      </c>
      <c r="AM18" s="22" t="s">
        <v>94</v>
      </c>
      <c r="AN18" s="14" t="s">
        <v>93</v>
      </c>
      <c r="AO18" s="83">
        <v>1</v>
      </c>
      <c r="AP18" s="16" t="s">
        <v>155</v>
      </c>
      <c r="AQ18" s="40" t="s">
        <v>188</v>
      </c>
      <c r="AR18" s="155">
        <v>42705</v>
      </c>
      <c r="AS18" s="155">
        <v>42705</v>
      </c>
      <c r="AT18" s="156">
        <v>42705</v>
      </c>
      <c r="AU18" s="72">
        <v>2016</v>
      </c>
      <c r="AV18" s="31"/>
      <c r="AW18" s="30" t="s">
        <v>100</v>
      </c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s="59" customFormat="1" ht="90.75">
      <c r="A19" s="135">
        <v>4</v>
      </c>
      <c r="B19" s="117">
        <v>1604</v>
      </c>
      <c r="C19" s="40" t="s">
        <v>119</v>
      </c>
      <c r="D19" s="40"/>
      <c r="E19" s="119"/>
      <c r="F19" s="113" t="s">
        <v>90</v>
      </c>
      <c r="G19" s="131">
        <v>7260000</v>
      </c>
      <c r="H19" s="144" t="s">
        <v>178</v>
      </c>
      <c r="I19" s="41" t="s">
        <v>304</v>
      </c>
      <c r="J19" s="58"/>
      <c r="K19" s="30" t="s">
        <v>295</v>
      </c>
      <c r="L19" s="13" t="s">
        <v>149</v>
      </c>
      <c r="M19" s="58"/>
      <c r="N19" s="58"/>
      <c r="O19" s="58"/>
      <c r="P19" s="23">
        <v>7711.87</v>
      </c>
      <c r="Q19" s="24">
        <f t="shared" si="3"/>
        <v>9100.0065999999988</v>
      </c>
      <c r="R19" s="58"/>
      <c r="S19" s="58"/>
      <c r="T19" s="58"/>
      <c r="U19" s="58"/>
      <c r="V19" s="58"/>
      <c r="W19" s="58"/>
      <c r="X19" s="58"/>
      <c r="Y19" s="58"/>
      <c r="Z19" s="58"/>
      <c r="AA19" s="23">
        <f t="shared" ref="AA19:AA22" si="4">P19</f>
        <v>7711.87</v>
      </c>
      <c r="AB19" s="23">
        <f t="shared" ref="AB19:AB22" si="5">Q19</f>
        <v>9100.0065999999988</v>
      </c>
      <c r="AC19" s="13" t="s">
        <v>98</v>
      </c>
      <c r="AD19" s="13" t="s">
        <v>122</v>
      </c>
      <c r="AE19" s="127" t="s">
        <v>122</v>
      </c>
      <c r="AF19" s="25" t="s">
        <v>123</v>
      </c>
      <c r="AG19" s="155">
        <v>42675</v>
      </c>
      <c r="AH19" s="155">
        <v>42705</v>
      </c>
      <c r="AI19" s="152" t="s">
        <v>317</v>
      </c>
      <c r="AJ19" s="157" t="s">
        <v>303</v>
      </c>
      <c r="AK19" s="161" t="str">
        <f t="shared" ref="AK19:AK22" si="6">I19</f>
        <v>Продление неисключительных прав использования СБиС+Электронные торги, продлению сертифика ЭЦП</v>
      </c>
      <c r="AL19" s="13" t="s">
        <v>105</v>
      </c>
      <c r="AM19" s="16" t="s">
        <v>94</v>
      </c>
      <c r="AN19" s="13" t="s">
        <v>93</v>
      </c>
      <c r="AO19" s="90">
        <v>1</v>
      </c>
      <c r="AP19" s="16" t="s">
        <v>155</v>
      </c>
      <c r="AQ19" s="40" t="s">
        <v>188</v>
      </c>
      <c r="AR19" s="155">
        <v>42705</v>
      </c>
      <c r="AS19" s="155">
        <v>42705</v>
      </c>
      <c r="AT19" s="156">
        <v>42705</v>
      </c>
      <c r="AU19" s="72">
        <v>2016</v>
      </c>
      <c r="AV19" s="58"/>
      <c r="AW19" s="57" t="s">
        <v>100</v>
      </c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</row>
    <row r="20" spans="1:61" s="59" customFormat="1" ht="68.25">
      <c r="A20" s="135">
        <v>4</v>
      </c>
      <c r="B20" s="117">
        <v>1604</v>
      </c>
      <c r="C20" s="40" t="s">
        <v>119</v>
      </c>
      <c r="D20" s="40"/>
      <c r="E20" s="119"/>
      <c r="F20" s="56" t="s">
        <v>90</v>
      </c>
      <c r="G20" s="131">
        <v>7260000</v>
      </c>
      <c r="H20" s="144" t="s">
        <v>179</v>
      </c>
      <c r="I20" s="136" t="s">
        <v>190</v>
      </c>
      <c r="J20" s="58"/>
      <c r="K20" s="30" t="s">
        <v>295</v>
      </c>
      <c r="L20" s="13" t="s">
        <v>149</v>
      </c>
      <c r="M20" s="58"/>
      <c r="N20" s="58"/>
      <c r="O20" s="58"/>
      <c r="P20" s="23">
        <v>1016.95</v>
      </c>
      <c r="Q20" s="24">
        <f t="shared" si="3"/>
        <v>1200.001</v>
      </c>
      <c r="R20" s="58"/>
      <c r="S20" s="58"/>
      <c r="T20" s="58"/>
      <c r="U20" s="58"/>
      <c r="V20" s="58"/>
      <c r="W20" s="58"/>
      <c r="X20" s="58"/>
      <c r="Y20" s="58"/>
      <c r="Z20" s="58"/>
      <c r="AA20" s="23">
        <f t="shared" si="4"/>
        <v>1016.95</v>
      </c>
      <c r="AB20" s="23">
        <f t="shared" si="5"/>
        <v>1200.001</v>
      </c>
      <c r="AC20" s="13" t="s">
        <v>98</v>
      </c>
      <c r="AD20" s="13" t="s">
        <v>122</v>
      </c>
      <c r="AE20" s="127" t="s">
        <v>122</v>
      </c>
      <c r="AF20" s="25" t="s">
        <v>123</v>
      </c>
      <c r="AG20" s="155">
        <v>42522</v>
      </c>
      <c r="AH20" s="155">
        <v>42522</v>
      </c>
      <c r="AI20" s="152" t="s">
        <v>317</v>
      </c>
      <c r="AJ20" s="157" t="s">
        <v>303</v>
      </c>
      <c r="AK20" s="161" t="str">
        <f t="shared" si="6"/>
        <v>Продление неисключительных прав использования Лицензии СКЗИ-КриптоПро</v>
      </c>
      <c r="AL20" s="13" t="s">
        <v>105</v>
      </c>
      <c r="AM20" s="16" t="s">
        <v>94</v>
      </c>
      <c r="AN20" s="13" t="s">
        <v>93</v>
      </c>
      <c r="AO20" s="90">
        <v>1</v>
      </c>
      <c r="AP20" s="16" t="s">
        <v>155</v>
      </c>
      <c r="AQ20" s="40" t="s">
        <v>188</v>
      </c>
      <c r="AR20" s="155">
        <v>42522</v>
      </c>
      <c r="AS20" s="155">
        <v>42522</v>
      </c>
      <c r="AT20" s="156">
        <v>42522</v>
      </c>
      <c r="AU20" s="72">
        <v>2016</v>
      </c>
      <c r="AV20" s="58"/>
      <c r="AW20" s="57" t="s">
        <v>100</v>
      </c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</row>
    <row r="21" spans="1:61" s="59" customFormat="1" ht="35.25" customHeight="1">
      <c r="A21" s="135">
        <v>4</v>
      </c>
      <c r="B21" s="117">
        <v>1604</v>
      </c>
      <c r="C21" s="40" t="s">
        <v>119</v>
      </c>
      <c r="D21" s="40"/>
      <c r="E21" s="119"/>
      <c r="F21" s="56" t="s">
        <v>89</v>
      </c>
      <c r="G21" s="131">
        <v>7260090</v>
      </c>
      <c r="H21" s="144" t="s">
        <v>180</v>
      </c>
      <c r="I21" s="162" t="s">
        <v>187</v>
      </c>
      <c r="J21" s="119"/>
      <c r="K21" s="30" t="s">
        <v>312</v>
      </c>
      <c r="L21" s="13" t="s">
        <v>149</v>
      </c>
      <c r="M21" s="58"/>
      <c r="N21" s="58"/>
      <c r="O21" s="58"/>
      <c r="P21" s="23">
        <v>1118.6400000000001</v>
      </c>
      <c r="Q21" s="24">
        <f t="shared" si="3"/>
        <v>1319.9952000000001</v>
      </c>
      <c r="R21" s="58"/>
      <c r="S21" s="58"/>
      <c r="T21" s="58"/>
      <c r="U21" s="58"/>
      <c r="V21" s="58"/>
      <c r="W21" s="58"/>
      <c r="X21" s="58"/>
      <c r="Y21" s="58"/>
      <c r="Z21" s="58"/>
      <c r="AA21" s="23">
        <f t="shared" si="4"/>
        <v>1118.6400000000001</v>
      </c>
      <c r="AB21" s="23">
        <f t="shared" si="5"/>
        <v>1319.9952000000001</v>
      </c>
      <c r="AC21" s="13" t="s">
        <v>96</v>
      </c>
      <c r="AD21" s="13" t="s">
        <v>122</v>
      </c>
      <c r="AE21" s="127" t="s">
        <v>122</v>
      </c>
      <c r="AF21" s="25" t="s">
        <v>123</v>
      </c>
      <c r="AG21" s="155">
        <v>42370</v>
      </c>
      <c r="AH21" s="155">
        <v>42401</v>
      </c>
      <c r="AI21" s="58"/>
      <c r="AJ21" s="58"/>
      <c r="AK21" s="161" t="str">
        <f t="shared" si="6"/>
        <v>Приобретение лицензии Антивируса Касперского</v>
      </c>
      <c r="AL21" s="13" t="s">
        <v>105</v>
      </c>
      <c r="AM21" s="16" t="s">
        <v>94</v>
      </c>
      <c r="AN21" s="13" t="s">
        <v>93</v>
      </c>
      <c r="AO21" s="83">
        <v>1</v>
      </c>
      <c r="AP21" s="16" t="s">
        <v>155</v>
      </c>
      <c r="AQ21" s="40" t="s">
        <v>188</v>
      </c>
      <c r="AR21" s="155">
        <v>42401</v>
      </c>
      <c r="AS21" s="155">
        <v>42402</v>
      </c>
      <c r="AT21" s="155">
        <v>42403</v>
      </c>
      <c r="AU21" s="72">
        <v>2016</v>
      </c>
      <c r="AV21" s="58"/>
      <c r="AW21" s="57" t="s">
        <v>100</v>
      </c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</row>
    <row r="22" spans="1:61" s="59" customFormat="1" ht="53.25" customHeight="1">
      <c r="A22" s="135">
        <v>4</v>
      </c>
      <c r="B22" s="117">
        <v>1604</v>
      </c>
      <c r="C22" s="40" t="s">
        <v>119</v>
      </c>
      <c r="D22" s="40"/>
      <c r="E22" s="119"/>
      <c r="F22" s="56" t="s">
        <v>91</v>
      </c>
      <c r="G22" s="131">
        <v>7260000</v>
      </c>
      <c r="H22" s="144" t="s">
        <v>181</v>
      </c>
      <c r="I22" s="163" t="s">
        <v>189</v>
      </c>
      <c r="J22" s="58"/>
      <c r="K22" s="30" t="s">
        <v>312</v>
      </c>
      <c r="L22" s="13" t="s">
        <v>149</v>
      </c>
      <c r="M22" s="58"/>
      <c r="N22" s="58"/>
      <c r="O22" s="58"/>
      <c r="P22" s="23">
        <v>4406.78</v>
      </c>
      <c r="Q22" s="24">
        <f t="shared" si="3"/>
        <v>5200.000399999999</v>
      </c>
      <c r="R22" s="58"/>
      <c r="S22" s="58"/>
      <c r="T22" s="58"/>
      <c r="U22" s="58"/>
      <c r="V22" s="58"/>
      <c r="W22" s="58"/>
      <c r="X22" s="58"/>
      <c r="Y22" s="58"/>
      <c r="Z22" s="58"/>
      <c r="AA22" s="23">
        <f t="shared" si="4"/>
        <v>4406.78</v>
      </c>
      <c r="AB22" s="23">
        <f t="shared" si="5"/>
        <v>5200.000399999999</v>
      </c>
      <c r="AC22" s="13" t="s">
        <v>96</v>
      </c>
      <c r="AD22" s="13" t="s">
        <v>122</v>
      </c>
      <c r="AE22" s="127" t="s">
        <v>122</v>
      </c>
      <c r="AF22" s="25" t="s">
        <v>123</v>
      </c>
      <c r="AG22" s="155">
        <v>42370</v>
      </c>
      <c r="AH22" s="155">
        <v>42401</v>
      </c>
      <c r="AI22" s="58"/>
      <c r="AJ22" s="58"/>
      <c r="AK22" s="161" t="str">
        <f t="shared" si="6"/>
        <v>Приобретение программы 1С:Камин</v>
      </c>
      <c r="AL22" s="13" t="s">
        <v>105</v>
      </c>
      <c r="AM22" s="16" t="s">
        <v>94</v>
      </c>
      <c r="AN22" s="13" t="s">
        <v>93</v>
      </c>
      <c r="AO22" s="83">
        <v>1</v>
      </c>
      <c r="AP22" s="16" t="s">
        <v>155</v>
      </c>
      <c r="AQ22" s="40" t="s">
        <v>188</v>
      </c>
      <c r="AR22" s="155">
        <v>42401</v>
      </c>
      <c r="AS22" s="155">
        <v>42402</v>
      </c>
      <c r="AT22" s="155">
        <v>42403</v>
      </c>
      <c r="AU22" s="72">
        <v>2016</v>
      </c>
      <c r="AV22" s="58"/>
      <c r="AW22" s="57" t="s">
        <v>100</v>
      </c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</row>
    <row r="23" spans="1:61" ht="21.75" customHeight="1">
      <c r="A23" s="30"/>
      <c r="B23" s="30"/>
      <c r="C23" s="31"/>
      <c r="D23" s="31"/>
      <c r="E23" s="31"/>
      <c r="F23" s="31"/>
      <c r="G23" s="80"/>
      <c r="H23" s="80"/>
      <c r="I23" s="58"/>
      <c r="J23" s="31"/>
      <c r="K23" s="30"/>
      <c r="L23" s="13"/>
      <c r="M23" s="58"/>
      <c r="N23" s="58"/>
      <c r="O23" s="58"/>
      <c r="P23" s="67">
        <f>SUM(P18:P22)</f>
        <v>24338.989999999998</v>
      </c>
      <c r="Q23" s="67">
        <f>SUM(Q18:Q22)</f>
        <v>28720.008199999997</v>
      </c>
      <c r="R23" s="68"/>
      <c r="S23" s="68"/>
      <c r="T23" s="68"/>
      <c r="U23" s="68"/>
      <c r="V23" s="68"/>
      <c r="W23" s="68"/>
      <c r="X23" s="68"/>
      <c r="Y23" s="68"/>
      <c r="Z23" s="68"/>
      <c r="AA23" s="37">
        <f>SUM(AA18:AA22)</f>
        <v>24338.989999999998</v>
      </c>
      <c r="AB23" s="37">
        <f>SUM(AB18:AB22)</f>
        <v>28720.008199999997</v>
      </c>
      <c r="AC23" s="31"/>
      <c r="AD23" s="31"/>
      <c r="AE23" s="147"/>
      <c r="AF23" s="31"/>
      <c r="AG23" s="105"/>
      <c r="AH23" s="105"/>
      <c r="AI23" s="31"/>
      <c r="AJ23" s="31"/>
      <c r="AK23" s="31"/>
      <c r="AL23" s="31"/>
      <c r="AM23" s="31"/>
      <c r="AN23" s="31"/>
      <c r="AO23" s="80"/>
      <c r="AP23" s="31"/>
      <c r="AQ23" s="31"/>
      <c r="AR23" s="105"/>
      <c r="AS23" s="105"/>
      <c r="AT23" s="105"/>
      <c r="AU23" s="72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24" customHeight="1">
      <c r="A24" s="35" t="s">
        <v>104</v>
      </c>
      <c r="B24" s="36"/>
      <c r="C24" s="36"/>
      <c r="D24" s="36"/>
      <c r="E24" s="36"/>
      <c r="F24" s="36"/>
      <c r="G24" s="84"/>
      <c r="H24" s="80"/>
      <c r="I24" s="58"/>
      <c r="J24" s="31"/>
      <c r="K24" s="30"/>
      <c r="L24" s="13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31"/>
      <c r="AB24" s="31"/>
      <c r="AC24" s="31"/>
      <c r="AD24" s="31"/>
      <c r="AE24" s="147"/>
      <c r="AF24" s="31"/>
      <c r="AG24" s="105"/>
      <c r="AH24" s="105"/>
      <c r="AI24" s="31"/>
      <c r="AJ24" s="31"/>
      <c r="AK24" s="31"/>
      <c r="AL24" s="31"/>
      <c r="AM24" s="31"/>
      <c r="AN24" s="31"/>
      <c r="AO24" s="80"/>
      <c r="AP24" s="31"/>
      <c r="AQ24" s="31"/>
      <c r="AR24" s="105"/>
      <c r="AS24" s="105"/>
      <c r="AT24" s="105"/>
      <c r="AU24" s="72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s="59" customFormat="1" ht="60">
      <c r="A25" s="70">
        <v>8</v>
      </c>
      <c r="B25" s="72">
        <v>1608</v>
      </c>
      <c r="C25" s="13" t="s">
        <v>119</v>
      </c>
      <c r="D25" s="13"/>
      <c r="E25" s="58"/>
      <c r="F25" s="18" t="s">
        <v>132</v>
      </c>
      <c r="G25" s="138">
        <v>2919020</v>
      </c>
      <c r="H25" s="143" t="s">
        <v>177</v>
      </c>
      <c r="I25" s="11" t="s">
        <v>133</v>
      </c>
      <c r="J25" s="58"/>
      <c r="K25" s="57" t="s">
        <v>295</v>
      </c>
      <c r="L25" s="13" t="s">
        <v>149</v>
      </c>
      <c r="M25" s="58"/>
      <c r="N25" s="58"/>
      <c r="O25" s="58"/>
      <c r="P25" s="23">
        <v>5932.2</v>
      </c>
      <c r="Q25" s="24">
        <f>P25*1.18</f>
        <v>6999.9959999999992</v>
      </c>
      <c r="R25" s="58"/>
      <c r="S25" s="58"/>
      <c r="T25" s="58"/>
      <c r="U25" s="58"/>
      <c r="V25" s="58"/>
      <c r="W25" s="58"/>
      <c r="X25" s="58"/>
      <c r="Y25" s="58"/>
      <c r="Z25" s="58"/>
      <c r="AA25" s="23">
        <f>P25</f>
        <v>5932.2</v>
      </c>
      <c r="AB25" s="24">
        <f>Q25</f>
        <v>6999.9959999999992</v>
      </c>
      <c r="AC25" s="13" t="s">
        <v>96</v>
      </c>
      <c r="AD25" s="13" t="s">
        <v>122</v>
      </c>
      <c r="AE25" s="127" t="s">
        <v>122</v>
      </c>
      <c r="AF25" s="25" t="s">
        <v>123</v>
      </c>
      <c r="AG25" s="107">
        <v>42461</v>
      </c>
      <c r="AH25" s="106">
        <v>42491</v>
      </c>
      <c r="AI25" s="58"/>
      <c r="AJ25" s="58"/>
      <c r="AK25" s="112" t="str">
        <f>I25</f>
        <v>Оказание услуг по обслуживанию холодильного оборудования</v>
      </c>
      <c r="AL25" s="13" t="s">
        <v>105</v>
      </c>
      <c r="AM25" s="16" t="s">
        <v>94</v>
      </c>
      <c r="AN25" s="13" t="s">
        <v>93</v>
      </c>
      <c r="AO25" s="85">
        <v>1</v>
      </c>
      <c r="AP25" s="16" t="s">
        <v>124</v>
      </c>
      <c r="AQ25" s="13" t="s">
        <v>125</v>
      </c>
      <c r="AR25" s="107">
        <v>42491</v>
      </c>
      <c r="AS25" s="107">
        <v>42492</v>
      </c>
      <c r="AT25" s="107">
        <v>42493</v>
      </c>
      <c r="AU25" s="72">
        <v>2016</v>
      </c>
      <c r="AV25" s="58"/>
      <c r="AW25" s="57" t="s">
        <v>100</v>
      </c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</row>
    <row r="26" spans="1:61" s="59" customFormat="1" ht="32.25" customHeight="1">
      <c r="A26" s="70">
        <v>8</v>
      </c>
      <c r="B26" s="72">
        <v>1608</v>
      </c>
      <c r="C26" s="13" t="s">
        <v>119</v>
      </c>
      <c r="D26" s="13"/>
      <c r="E26" s="58"/>
      <c r="F26" s="18" t="s">
        <v>135</v>
      </c>
      <c r="G26" s="78">
        <v>9319550</v>
      </c>
      <c r="H26" s="143" t="s">
        <v>178</v>
      </c>
      <c r="I26" s="11" t="s">
        <v>134</v>
      </c>
      <c r="J26" s="58"/>
      <c r="K26" s="57" t="s">
        <v>295</v>
      </c>
      <c r="L26" s="13" t="s">
        <v>149</v>
      </c>
      <c r="M26" s="58"/>
      <c r="N26" s="58"/>
      <c r="O26" s="58"/>
      <c r="P26" s="23">
        <v>50847.46</v>
      </c>
      <c r="Q26" s="24">
        <f>P26*1.18</f>
        <v>60000.002799999995</v>
      </c>
      <c r="R26" s="58"/>
      <c r="S26" s="58"/>
      <c r="T26" s="58"/>
      <c r="U26" s="58"/>
      <c r="V26" s="58"/>
      <c r="W26" s="58"/>
      <c r="X26" s="58"/>
      <c r="Y26" s="58"/>
      <c r="Z26" s="58"/>
      <c r="AA26" s="23">
        <f t="shared" ref="AA26:AA46" si="7">P26</f>
        <v>50847.46</v>
      </c>
      <c r="AB26" s="24">
        <f t="shared" ref="AB26:AB46" si="8">Q26</f>
        <v>60000.002799999995</v>
      </c>
      <c r="AC26" s="13" t="s">
        <v>96</v>
      </c>
      <c r="AD26" s="13" t="s">
        <v>122</v>
      </c>
      <c r="AE26" s="127" t="s">
        <v>122</v>
      </c>
      <c r="AF26" s="25" t="s">
        <v>123</v>
      </c>
      <c r="AG26" s="107">
        <v>42461</v>
      </c>
      <c r="AH26" s="106">
        <v>42491</v>
      </c>
      <c r="AI26" s="58"/>
      <c r="AJ26" s="58"/>
      <c r="AK26" s="112" t="str">
        <f t="shared" ref="AK26:AK76" si="9">I26</f>
        <v xml:space="preserve">Оказание услуг по огнезащитной обработке деревянных конструкций чердачных помещений </v>
      </c>
      <c r="AL26" s="13" t="s">
        <v>105</v>
      </c>
      <c r="AM26" s="16" t="s">
        <v>94</v>
      </c>
      <c r="AN26" s="13" t="s">
        <v>93</v>
      </c>
      <c r="AO26" s="85">
        <v>1</v>
      </c>
      <c r="AP26" s="16" t="s">
        <v>124</v>
      </c>
      <c r="AQ26" s="13" t="s">
        <v>125</v>
      </c>
      <c r="AR26" s="107">
        <v>42491</v>
      </c>
      <c r="AS26" s="107">
        <v>42492</v>
      </c>
      <c r="AT26" s="107">
        <v>42493</v>
      </c>
      <c r="AU26" s="72">
        <v>2016</v>
      </c>
      <c r="AV26" s="58"/>
      <c r="AW26" s="57" t="s">
        <v>100</v>
      </c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</row>
    <row r="27" spans="1:61" s="59" customFormat="1" ht="31.5" customHeight="1">
      <c r="A27" s="70">
        <v>8</v>
      </c>
      <c r="B27" s="72">
        <v>1608</v>
      </c>
      <c r="C27" s="13" t="s">
        <v>119</v>
      </c>
      <c r="D27" s="13"/>
      <c r="E27" s="58"/>
      <c r="F27" s="18" t="s">
        <v>92</v>
      </c>
      <c r="G27" s="138" t="s">
        <v>333</v>
      </c>
      <c r="H27" s="145" t="s">
        <v>179</v>
      </c>
      <c r="I27" s="12" t="s">
        <v>327</v>
      </c>
      <c r="J27" s="58"/>
      <c r="K27" s="57" t="s">
        <v>295</v>
      </c>
      <c r="L27" s="13" t="s">
        <v>149</v>
      </c>
      <c r="M27" s="58"/>
      <c r="N27" s="58"/>
      <c r="O27" s="58"/>
      <c r="P27" s="23">
        <v>4918118.6399999997</v>
      </c>
      <c r="Q27" s="24">
        <f t="shared" ref="Q27:Q46" si="10">P27*1.18</f>
        <v>5803379.9951999988</v>
      </c>
      <c r="R27" s="58"/>
      <c r="S27" s="58"/>
      <c r="T27" s="58"/>
      <c r="U27" s="58"/>
      <c r="V27" s="58"/>
      <c r="W27" s="58"/>
      <c r="X27" s="58"/>
      <c r="Y27" s="58"/>
      <c r="Z27" s="58"/>
      <c r="AA27" s="23">
        <f t="shared" si="7"/>
        <v>4918118.6399999997</v>
      </c>
      <c r="AB27" s="24">
        <f t="shared" si="8"/>
        <v>5803379.9951999988</v>
      </c>
      <c r="AC27" s="13" t="s">
        <v>136</v>
      </c>
      <c r="AD27" s="13" t="s">
        <v>122</v>
      </c>
      <c r="AE27" s="127" t="s">
        <v>122</v>
      </c>
      <c r="AF27" s="25" t="s">
        <v>123</v>
      </c>
      <c r="AG27" s="106">
        <v>42036</v>
      </c>
      <c r="AH27" s="107">
        <v>42064</v>
      </c>
      <c r="AI27" s="58"/>
      <c r="AJ27" s="58"/>
      <c r="AK27" s="112" t="str">
        <f t="shared" si="9"/>
        <v>Оказание услуг по организации питания в ДОЛ "Энергетик"</v>
      </c>
      <c r="AL27" s="13" t="s">
        <v>105</v>
      </c>
      <c r="AM27" s="16" t="s">
        <v>94</v>
      </c>
      <c r="AN27" s="13" t="s">
        <v>93</v>
      </c>
      <c r="AO27" s="83">
        <v>1</v>
      </c>
      <c r="AP27" s="16" t="s">
        <v>124</v>
      </c>
      <c r="AQ27" s="13" t="s">
        <v>125</v>
      </c>
      <c r="AR27" s="106">
        <v>42430</v>
      </c>
      <c r="AS27" s="106">
        <v>42522</v>
      </c>
      <c r="AT27" s="107">
        <v>42583</v>
      </c>
      <c r="AU27" s="72">
        <v>2016</v>
      </c>
      <c r="AV27" s="58"/>
      <c r="AW27" s="57" t="s">
        <v>100</v>
      </c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</row>
    <row r="28" spans="1:61" s="59" customFormat="1" ht="33.75" customHeight="1">
      <c r="A28" s="70">
        <v>8</v>
      </c>
      <c r="B28" s="72">
        <v>1608</v>
      </c>
      <c r="C28" s="13" t="s">
        <v>119</v>
      </c>
      <c r="D28" s="13"/>
      <c r="E28" s="58"/>
      <c r="F28" s="18" t="s">
        <v>137</v>
      </c>
      <c r="G28" s="138">
        <v>4510520</v>
      </c>
      <c r="H28" s="145" t="s">
        <v>180</v>
      </c>
      <c r="I28" s="13" t="s">
        <v>138</v>
      </c>
      <c r="J28" s="58"/>
      <c r="K28" s="57" t="s">
        <v>295</v>
      </c>
      <c r="L28" s="13" t="s">
        <v>149</v>
      </c>
      <c r="M28" s="58"/>
      <c r="N28" s="58"/>
      <c r="O28" s="58"/>
      <c r="P28" s="23">
        <v>8474.58</v>
      </c>
      <c r="Q28" s="24">
        <f t="shared" si="10"/>
        <v>10000.0044</v>
      </c>
      <c r="R28" s="58"/>
      <c r="S28" s="58"/>
      <c r="T28" s="58"/>
      <c r="U28" s="58"/>
      <c r="V28" s="58"/>
      <c r="W28" s="58"/>
      <c r="X28" s="58"/>
      <c r="Y28" s="58"/>
      <c r="Z28" s="58"/>
      <c r="AA28" s="23">
        <f t="shared" si="7"/>
        <v>8474.58</v>
      </c>
      <c r="AB28" s="24">
        <f t="shared" si="8"/>
        <v>10000.0044</v>
      </c>
      <c r="AC28" s="13" t="s">
        <v>98</v>
      </c>
      <c r="AD28" s="13" t="s">
        <v>122</v>
      </c>
      <c r="AE28" s="127" t="s">
        <v>122</v>
      </c>
      <c r="AF28" s="25" t="s">
        <v>123</v>
      </c>
      <c r="AG28" s="106">
        <v>42491</v>
      </c>
      <c r="AH28" s="107">
        <v>42491</v>
      </c>
      <c r="AI28" s="151" t="s">
        <v>302</v>
      </c>
      <c r="AJ28" s="62" t="s">
        <v>139</v>
      </c>
      <c r="AK28" s="112" t="str">
        <f t="shared" si="9"/>
        <v>Оказание услуг по водолазным работам</v>
      </c>
      <c r="AL28" s="13" t="s">
        <v>105</v>
      </c>
      <c r="AM28" s="16" t="s">
        <v>94</v>
      </c>
      <c r="AN28" s="13" t="s">
        <v>93</v>
      </c>
      <c r="AO28" s="83">
        <v>1</v>
      </c>
      <c r="AP28" s="16" t="s">
        <v>124</v>
      </c>
      <c r="AQ28" s="13" t="s">
        <v>125</v>
      </c>
      <c r="AR28" s="106">
        <v>42491</v>
      </c>
      <c r="AS28" s="106">
        <v>42492</v>
      </c>
      <c r="AT28" s="106">
        <v>42493</v>
      </c>
      <c r="AU28" s="72">
        <v>2016</v>
      </c>
      <c r="AV28" s="58"/>
      <c r="AW28" s="57" t="s">
        <v>100</v>
      </c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</row>
    <row r="29" spans="1:61" s="59" customFormat="1" ht="31.5" customHeight="1">
      <c r="A29" s="73">
        <v>8</v>
      </c>
      <c r="B29" s="72">
        <v>1608</v>
      </c>
      <c r="C29" s="13" t="s">
        <v>119</v>
      </c>
      <c r="D29" s="13"/>
      <c r="E29" s="58"/>
      <c r="F29" s="18" t="s">
        <v>140</v>
      </c>
      <c r="G29" s="140">
        <v>7310010</v>
      </c>
      <c r="H29" s="146" t="s">
        <v>181</v>
      </c>
      <c r="I29" s="14" t="s">
        <v>141</v>
      </c>
      <c r="J29" s="58"/>
      <c r="K29" s="57" t="s">
        <v>295</v>
      </c>
      <c r="L29" s="13" t="s">
        <v>149</v>
      </c>
      <c r="M29" s="58"/>
      <c r="N29" s="58"/>
      <c r="O29" s="58"/>
      <c r="P29" s="23">
        <v>53861.02</v>
      </c>
      <c r="Q29" s="24">
        <f t="shared" si="10"/>
        <v>63556.003599999996</v>
      </c>
      <c r="R29" s="58"/>
      <c r="S29" s="58"/>
      <c r="T29" s="58"/>
      <c r="U29" s="58"/>
      <c r="V29" s="58"/>
      <c r="W29" s="58"/>
      <c r="X29" s="58"/>
      <c r="Y29" s="58"/>
      <c r="Z29" s="58"/>
      <c r="AA29" s="23">
        <f t="shared" si="7"/>
        <v>53861.02</v>
      </c>
      <c r="AB29" s="24">
        <f t="shared" si="8"/>
        <v>63556.003599999996</v>
      </c>
      <c r="AC29" s="13" t="s">
        <v>98</v>
      </c>
      <c r="AD29" s="13" t="s">
        <v>122</v>
      </c>
      <c r="AE29" s="127" t="s">
        <v>122</v>
      </c>
      <c r="AF29" s="25" t="s">
        <v>123</v>
      </c>
      <c r="AG29" s="107">
        <v>42491</v>
      </c>
      <c r="AH29" s="107">
        <v>42491</v>
      </c>
      <c r="AI29" s="112" t="s">
        <v>302</v>
      </c>
      <c r="AJ29" s="112" t="s">
        <v>142</v>
      </c>
      <c r="AK29" s="112" t="str">
        <f t="shared" si="9"/>
        <v xml:space="preserve">Оказание услуг санэпидемстанции </v>
      </c>
      <c r="AL29" s="13" t="s">
        <v>105</v>
      </c>
      <c r="AM29" s="22" t="s">
        <v>94</v>
      </c>
      <c r="AN29" s="14" t="s">
        <v>93</v>
      </c>
      <c r="AO29" s="91">
        <v>1</v>
      </c>
      <c r="AP29" s="16" t="s">
        <v>124</v>
      </c>
      <c r="AQ29" s="13" t="s">
        <v>125</v>
      </c>
      <c r="AR29" s="106">
        <v>42491</v>
      </c>
      <c r="AS29" s="106">
        <v>42492</v>
      </c>
      <c r="AT29" s="106">
        <v>42493</v>
      </c>
      <c r="AU29" s="72">
        <v>2016</v>
      </c>
      <c r="AV29" s="58"/>
      <c r="AW29" s="57" t="s">
        <v>100</v>
      </c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</row>
    <row r="30" spans="1:61" s="59" customFormat="1" ht="27.75" customHeight="1">
      <c r="A30" s="73">
        <v>8</v>
      </c>
      <c r="B30" s="72">
        <v>1608</v>
      </c>
      <c r="C30" s="13" t="s">
        <v>119</v>
      </c>
      <c r="D30" s="13"/>
      <c r="E30" s="58"/>
      <c r="F30" s="18" t="s">
        <v>143</v>
      </c>
      <c r="G30" s="140" t="s">
        <v>334</v>
      </c>
      <c r="H30" s="146" t="s">
        <v>182</v>
      </c>
      <c r="I30" s="14" t="s">
        <v>144</v>
      </c>
      <c r="J30" s="58"/>
      <c r="K30" s="57" t="s">
        <v>295</v>
      </c>
      <c r="L30" s="13" t="s">
        <v>149</v>
      </c>
      <c r="M30" s="58"/>
      <c r="N30" s="58"/>
      <c r="O30" s="58"/>
      <c r="P30" s="23">
        <v>143776.26999999999</v>
      </c>
      <c r="Q30" s="24">
        <f t="shared" si="10"/>
        <v>169655.99859999999</v>
      </c>
      <c r="R30" s="58"/>
      <c r="S30" s="58"/>
      <c r="T30" s="58"/>
      <c r="U30" s="58"/>
      <c r="V30" s="58"/>
      <c r="W30" s="58"/>
      <c r="X30" s="58"/>
      <c r="Y30" s="58"/>
      <c r="Z30" s="58"/>
      <c r="AA30" s="23">
        <f t="shared" si="7"/>
        <v>143776.26999999999</v>
      </c>
      <c r="AB30" s="24">
        <f t="shared" si="8"/>
        <v>169655.99859999999</v>
      </c>
      <c r="AC30" s="14" t="s">
        <v>97</v>
      </c>
      <c r="AD30" s="13" t="s">
        <v>122</v>
      </c>
      <c r="AE30" s="127" t="s">
        <v>122</v>
      </c>
      <c r="AF30" s="25" t="s">
        <v>123</v>
      </c>
      <c r="AG30" s="107">
        <v>42401</v>
      </c>
      <c r="AH30" s="107">
        <v>42430</v>
      </c>
      <c r="AI30" s="58"/>
      <c r="AJ30" s="58"/>
      <c r="AK30" s="112" t="str">
        <f t="shared" si="9"/>
        <v>Оказание услуг по химчистке постельного белья</v>
      </c>
      <c r="AL30" s="13" t="s">
        <v>105</v>
      </c>
      <c r="AM30" s="22" t="s">
        <v>94</v>
      </c>
      <c r="AN30" s="14" t="s">
        <v>93</v>
      </c>
      <c r="AO30" s="91">
        <v>1</v>
      </c>
      <c r="AP30" s="16" t="s">
        <v>124</v>
      </c>
      <c r="AQ30" s="13" t="s">
        <v>125</v>
      </c>
      <c r="AR30" s="107">
        <v>42430</v>
      </c>
      <c r="AS30" s="107">
        <v>42522</v>
      </c>
      <c r="AT30" s="108">
        <v>42583</v>
      </c>
      <c r="AU30" s="72">
        <v>2016</v>
      </c>
      <c r="AV30" s="58"/>
      <c r="AW30" s="57" t="s">
        <v>100</v>
      </c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</row>
    <row r="31" spans="1:61" s="59" customFormat="1" ht="28.5" customHeight="1">
      <c r="A31" s="73">
        <v>8</v>
      </c>
      <c r="B31" s="72">
        <v>1608</v>
      </c>
      <c r="C31" s="13" t="s">
        <v>119</v>
      </c>
      <c r="D31" s="13"/>
      <c r="E31" s="58"/>
      <c r="F31" s="18" t="s">
        <v>145</v>
      </c>
      <c r="G31" s="138">
        <v>7523040</v>
      </c>
      <c r="H31" s="145" t="s">
        <v>183</v>
      </c>
      <c r="I31" s="87" t="s">
        <v>146</v>
      </c>
      <c r="J31" s="58"/>
      <c r="K31" s="57" t="s">
        <v>295</v>
      </c>
      <c r="L31" s="13" t="s">
        <v>149</v>
      </c>
      <c r="M31" s="58"/>
      <c r="N31" s="58"/>
      <c r="O31" s="58"/>
      <c r="P31" s="23">
        <v>2644.07</v>
      </c>
      <c r="Q31" s="24">
        <f t="shared" si="10"/>
        <v>3120.0025999999998</v>
      </c>
      <c r="R31" s="58"/>
      <c r="S31" s="58"/>
      <c r="T31" s="58"/>
      <c r="U31" s="58"/>
      <c r="V31" s="58"/>
      <c r="W31" s="58"/>
      <c r="X31" s="58"/>
      <c r="Y31" s="58"/>
      <c r="Z31" s="58"/>
      <c r="AA31" s="23">
        <f t="shared" si="7"/>
        <v>2644.07</v>
      </c>
      <c r="AB31" s="24">
        <f t="shared" si="8"/>
        <v>3120.0025999999998</v>
      </c>
      <c r="AC31" s="13" t="s">
        <v>96</v>
      </c>
      <c r="AD31" s="13" t="s">
        <v>122</v>
      </c>
      <c r="AE31" s="127" t="s">
        <v>122</v>
      </c>
      <c r="AF31" s="25" t="s">
        <v>123</v>
      </c>
      <c r="AG31" s="107">
        <v>42491</v>
      </c>
      <c r="AH31" s="107">
        <v>42491</v>
      </c>
      <c r="AI31" s="58"/>
      <c r="AJ31" s="58"/>
      <c r="AK31" s="112" t="str">
        <f t="shared" si="9"/>
        <v>Оказание услуг органами пожарной безопасности</v>
      </c>
      <c r="AL31" s="13" t="s">
        <v>105</v>
      </c>
      <c r="AM31" s="16" t="s">
        <v>94</v>
      </c>
      <c r="AN31" s="13" t="s">
        <v>93</v>
      </c>
      <c r="AO31" s="83">
        <v>1</v>
      </c>
      <c r="AP31" s="16" t="s">
        <v>124</v>
      </c>
      <c r="AQ31" s="13" t="s">
        <v>125</v>
      </c>
      <c r="AR31" s="107">
        <v>42491</v>
      </c>
      <c r="AS31" s="107">
        <v>42492</v>
      </c>
      <c r="AT31" s="107">
        <v>42493</v>
      </c>
      <c r="AU31" s="72">
        <v>2016</v>
      </c>
      <c r="AV31" s="58"/>
      <c r="AW31" s="57" t="s">
        <v>100</v>
      </c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</row>
    <row r="32" spans="1:61" s="59" customFormat="1" ht="47.25" customHeight="1">
      <c r="A32" s="73">
        <v>8</v>
      </c>
      <c r="B32" s="72">
        <v>1608</v>
      </c>
      <c r="C32" s="13" t="s">
        <v>119</v>
      </c>
      <c r="D32" s="13"/>
      <c r="E32" s="58"/>
      <c r="F32" s="113" t="s">
        <v>147</v>
      </c>
      <c r="G32" s="141">
        <v>9249615</v>
      </c>
      <c r="H32" s="146" t="s">
        <v>184</v>
      </c>
      <c r="I32" s="14" t="s">
        <v>148</v>
      </c>
      <c r="J32" s="58"/>
      <c r="K32" s="57" t="s">
        <v>295</v>
      </c>
      <c r="L32" s="13" t="s">
        <v>149</v>
      </c>
      <c r="M32" s="58"/>
      <c r="N32" s="58"/>
      <c r="O32" s="58"/>
      <c r="P32" s="23">
        <v>25423.73</v>
      </c>
      <c r="Q32" s="24">
        <f t="shared" si="10"/>
        <v>30000.001399999997</v>
      </c>
      <c r="R32" s="58"/>
      <c r="S32" s="58"/>
      <c r="T32" s="58"/>
      <c r="U32" s="58"/>
      <c r="V32" s="58"/>
      <c r="W32" s="58"/>
      <c r="X32" s="58"/>
      <c r="Y32" s="58"/>
      <c r="Z32" s="58"/>
      <c r="AA32" s="23">
        <f t="shared" si="7"/>
        <v>25423.73</v>
      </c>
      <c r="AB32" s="24">
        <f t="shared" si="8"/>
        <v>30000.001399999997</v>
      </c>
      <c r="AC32" s="13" t="s">
        <v>96</v>
      </c>
      <c r="AD32" s="13" t="s">
        <v>122</v>
      </c>
      <c r="AE32" s="127" t="s">
        <v>122</v>
      </c>
      <c r="AF32" s="25" t="s">
        <v>123</v>
      </c>
      <c r="AG32" s="107">
        <v>42583</v>
      </c>
      <c r="AH32" s="107">
        <v>42583</v>
      </c>
      <c r="AI32" s="58"/>
      <c r="AJ32" s="58"/>
      <c r="AK32" s="112" t="str">
        <f t="shared" si="9"/>
        <v>Оказание услуг по организации концертно-развлекательной программы</v>
      </c>
      <c r="AL32" s="13" t="s">
        <v>105</v>
      </c>
      <c r="AM32" s="22" t="s">
        <v>94</v>
      </c>
      <c r="AN32" s="14" t="s">
        <v>93</v>
      </c>
      <c r="AO32" s="91">
        <v>1</v>
      </c>
      <c r="AP32" s="16" t="s">
        <v>124</v>
      </c>
      <c r="AQ32" s="13" t="s">
        <v>125</v>
      </c>
      <c r="AR32" s="107">
        <v>42583</v>
      </c>
      <c r="AS32" s="107">
        <v>42584</v>
      </c>
      <c r="AT32" s="107">
        <v>42585</v>
      </c>
      <c r="AU32" s="72">
        <v>2016</v>
      </c>
      <c r="AV32" s="58"/>
      <c r="AW32" s="57" t="s">
        <v>100</v>
      </c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</row>
    <row r="33" spans="1:61" s="59" customFormat="1" ht="30" customHeight="1">
      <c r="A33" s="73">
        <v>8</v>
      </c>
      <c r="B33" s="72">
        <v>1608</v>
      </c>
      <c r="C33" s="13" t="s">
        <v>119</v>
      </c>
      <c r="D33" s="13"/>
      <c r="E33" s="58"/>
      <c r="F33" s="18" t="s">
        <v>242</v>
      </c>
      <c r="G33" s="140">
        <v>9200000</v>
      </c>
      <c r="H33" s="146" t="s">
        <v>185</v>
      </c>
      <c r="I33" s="48" t="s">
        <v>301</v>
      </c>
      <c r="J33" s="58"/>
      <c r="K33" s="57" t="s">
        <v>295</v>
      </c>
      <c r="L33" s="13" t="s">
        <v>149</v>
      </c>
      <c r="M33" s="58"/>
      <c r="N33" s="58"/>
      <c r="O33" s="58"/>
      <c r="P33" s="23">
        <v>8474.58</v>
      </c>
      <c r="Q33" s="24">
        <f t="shared" si="10"/>
        <v>10000.0044</v>
      </c>
      <c r="R33" s="58"/>
      <c r="S33" s="58"/>
      <c r="T33" s="58"/>
      <c r="U33" s="58"/>
      <c r="V33" s="58"/>
      <c r="W33" s="58"/>
      <c r="X33" s="58"/>
      <c r="Y33" s="58"/>
      <c r="Z33" s="58"/>
      <c r="AA33" s="23">
        <f t="shared" si="7"/>
        <v>8474.58</v>
      </c>
      <c r="AB33" s="24">
        <f t="shared" si="8"/>
        <v>10000.0044</v>
      </c>
      <c r="AC33" s="13" t="s">
        <v>96</v>
      </c>
      <c r="AD33" s="13" t="s">
        <v>122</v>
      </c>
      <c r="AE33" s="127" t="s">
        <v>122</v>
      </c>
      <c r="AF33" s="25" t="s">
        <v>123</v>
      </c>
      <c r="AG33" s="107">
        <v>42491</v>
      </c>
      <c r="AH33" s="106">
        <v>42522</v>
      </c>
      <c r="AI33" s="58"/>
      <c r="AJ33" s="58"/>
      <c r="AK33" s="112" t="str">
        <f t="shared" si="9"/>
        <v xml:space="preserve">Оказание услуг по оформлению детских мероприятий </v>
      </c>
      <c r="AL33" s="13" t="s">
        <v>105</v>
      </c>
      <c r="AM33" s="16" t="s">
        <v>94</v>
      </c>
      <c r="AN33" s="13" t="s">
        <v>93</v>
      </c>
      <c r="AO33" s="91">
        <v>1</v>
      </c>
      <c r="AP33" s="16" t="s">
        <v>124</v>
      </c>
      <c r="AQ33" s="13" t="s">
        <v>125</v>
      </c>
      <c r="AR33" s="106">
        <v>42522</v>
      </c>
      <c r="AS33" s="106">
        <v>42522</v>
      </c>
      <c r="AT33" s="107">
        <v>42583</v>
      </c>
      <c r="AU33" s="72">
        <v>2016</v>
      </c>
      <c r="AV33" s="58"/>
      <c r="AW33" s="57" t="s">
        <v>100</v>
      </c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</row>
    <row r="34" spans="1:61" s="59" customFormat="1" ht="33.75" customHeight="1">
      <c r="A34" s="73">
        <v>8</v>
      </c>
      <c r="B34" s="72">
        <v>1608</v>
      </c>
      <c r="C34" s="13" t="s">
        <v>119</v>
      </c>
      <c r="D34" s="13"/>
      <c r="E34" s="58"/>
      <c r="F34" s="18" t="s">
        <v>150</v>
      </c>
      <c r="G34" s="140">
        <v>9220000</v>
      </c>
      <c r="H34" s="146" t="s">
        <v>251</v>
      </c>
      <c r="I34" s="14" t="s">
        <v>151</v>
      </c>
      <c r="J34" s="58"/>
      <c r="K34" s="57" t="s">
        <v>295</v>
      </c>
      <c r="L34" s="13" t="s">
        <v>149</v>
      </c>
      <c r="M34" s="58"/>
      <c r="N34" s="58"/>
      <c r="O34" s="58"/>
      <c r="P34" s="23">
        <v>40677.97</v>
      </c>
      <c r="Q34" s="24">
        <f t="shared" si="10"/>
        <v>48000.0046</v>
      </c>
      <c r="R34" s="58"/>
      <c r="S34" s="58"/>
      <c r="T34" s="58"/>
      <c r="U34" s="58"/>
      <c r="V34" s="58"/>
      <c r="W34" s="58"/>
      <c r="X34" s="58"/>
      <c r="Y34" s="58"/>
      <c r="Z34" s="58"/>
      <c r="AA34" s="23">
        <f t="shared" si="7"/>
        <v>40677.97</v>
      </c>
      <c r="AB34" s="24">
        <f t="shared" si="8"/>
        <v>48000.0046</v>
      </c>
      <c r="AC34" s="14" t="s">
        <v>96</v>
      </c>
      <c r="AD34" s="13" t="s">
        <v>122</v>
      </c>
      <c r="AE34" s="127" t="s">
        <v>122</v>
      </c>
      <c r="AF34" s="25" t="s">
        <v>123</v>
      </c>
      <c r="AG34" s="107">
        <v>42461</v>
      </c>
      <c r="AH34" s="106">
        <v>42491</v>
      </c>
      <c r="AI34" s="58"/>
      <c r="AJ34" s="58"/>
      <c r="AK34" s="112" t="str">
        <f t="shared" si="9"/>
        <v>Оказание рекламных услуг</v>
      </c>
      <c r="AL34" s="13" t="s">
        <v>105</v>
      </c>
      <c r="AM34" s="22" t="s">
        <v>94</v>
      </c>
      <c r="AN34" s="14" t="s">
        <v>93</v>
      </c>
      <c r="AO34" s="91">
        <v>1</v>
      </c>
      <c r="AP34" s="16" t="s">
        <v>124</v>
      </c>
      <c r="AQ34" s="13" t="s">
        <v>125</v>
      </c>
      <c r="AR34" s="106">
        <v>42491</v>
      </c>
      <c r="AS34" s="106">
        <v>42491</v>
      </c>
      <c r="AT34" s="107">
        <v>42552</v>
      </c>
      <c r="AU34" s="72">
        <v>2016</v>
      </c>
      <c r="AV34" s="58"/>
      <c r="AW34" s="57" t="s">
        <v>100</v>
      </c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</row>
    <row r="35" spans="1:61" s="59" customFormat="1" ht="36.75" customHeight="1">
      <c r="A35" s="73">
        <v>8</v>
      </c>
      <c r="B35" s="72">
        <v>1608</v>
      </c>
      <c r="C35" s="13" t="s">
        <v>119</v>
      </c>
      <c r="D35" s="13"/>
      <c r="E35" s="58"/>
      <c r="F35" s="18" t="s">
        <v>152</v>
      </c>
      <c r="G35" s="140" t="s">
        <v>335</v>
      </c>
      <c r="H35" s="146" t="s">
        <v>252</v>
      </c>
      <c r="I35" s="14" t="s">
        <v>328</v>
      </c>
      <c r="J35" s="58"/>
      <c r="K35" s="57" t="s">
        <v>295</v>
      </c>
      <c r="L35" s="13" t="s">
        <v>149</v>
      </c>
      <c r="M35" s="58"/>
      <c r="N35" s="58"/>
      <c r="O35" s="58"/>
      <c r="P35" s="23">
        <v>152372.88</v>
      </c>
      <c r="Q35" s="24">
        <f t="shared" si="10"/>
        <v>179799.99839999998</v>
      </c>
      <c r="R35" s="58"/>
      <c r="S35" s="58"/>
      <c r="T35" s="58"/>
      <c r="U35" s="58"/>
      <c r="V35" s="58"/>
      <c r="W35" s="58"/>
      <c r="X35" s="58"/>
      <c r="Y35" s="58"/>
      <c r="Z35" s="58"/>
      <c r="AA35" s="23">
        <f t="shared" si="7"/>
        <v>152372.88</v>
      </c>
      <c r="AB35" s="24">
        <f t="shared" si="8"/>
        <v>179799.99839999998</v>
      </c>
      <c r="AC35" s="14" t="s">
        <v>97</v>
      </c>
      <c r="AD35" s="13" t="s">
        <v>122</v>
      </c>
      <c r="AE35" s="127" t="s">
        <v>122</v>
      </c>
      <c r="AF35" s="25" t="s">
        <v>123</v>
      </c>
      <c r="AG35" s="107">
        <v>42461</v>
      </c>
      <c r="AH35" s="106">
        <v>42491</v>
      </c>
      <c r="AI35" s="58"/>
      <c r="AJ35" s="58"/>
      <c r="AK35" s="112" t="str">
        <f t="shared" si="9"/>
        <v>Оказание транспортных услуг по перевозке детей</v>
      </c>
      <c r="AL35" s="13" t="s">
        <v>105</v>
      </c>
      <c r="AM35" s="22" t="s">
        <v>94</v>
      </c>
      <c r="AN35" s="14" t="s">
        <v>93</v>
      </c>
      <c r="AO35" s="91">
        <v>1</v>
      </c>
      <c r="AP35" s="16" t="s">
        <v>124</v>
      </c>
      <c r="AQ35" s="13" t="s">
        <v>125</v>
      </c>
      <c r="AR35" s="106">
        <v>42491</v>
      </c>
      <c r="AS35" s="106">
        <v>42522</v>
      </c>
      <c r="AT35" s="107">
        <v>42583</v>
      </c>
      <c r="AU35" s="72">
        <v>2016</v>
      </c>
      <c r="AV35" s="58"/>
      <c r="AW35" s="57" t="s">
        <v>100</v>
      </c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</row>
    <row r="36" spans="1:61" s="59" customFormat="1" ht="39" customHeight="1">
      <c r="A36" s="73">
        <v>8</v>
      </c>
      <c r="B36" s="72">
        <v>1608</v>
      </c>
      <c r="C36" s="13" t="s">
        <v>119</v>
      </c>
      <c r="D36" s="13"/>
      <c r="E36" s="58"/>
      <c r="F36" s="18" t="s">
        <v>152</v>
      </c>
      <c r="G36" s="140" t="s">
        <v>335</v>
      </c>
      <c r="H36" s="146" t="s">
        <v>253</v>
      </c>
      <c r="I36" s="164" t="s">
        <v>153</v>
      </c>
      <c r="J36" s="58"/>
      <c r="K36" s="57" t="s">
        <v>295</v>
      </c>
      <c r="L36" s="13" t="s">
        <v>149</v>
      </c>
      <c r="M36" s="58"/>
      <c r="N36" s="58"/>
      <c r="O36" s="58"/>
      <c r="P36" s="23">
        <v>122033.9</v>
      </c>
      <c r="Q36" s="24">
        <f t="shared" si="10"/>
        <v>144000.00199999998</v>
      </c>
      <c r="R36" s="58"/>
      <c r="S36" s="58"/>
      <c r="T36" s="58"/>
      <c r="U36" s="58"/>
      <c r="V36" s="58"/>
      <c r="W36" s="58"/>
      <c r="X36" s="58"/>
      <c r="Y36" s="58"/>
      <c r="Z36" s="58"/>
      <c r="AA36" s="23">
        <f t="shared" si="7"/>
        <v>122033.9</v>
      </c>
      <c r="AB36" s="24">
        <f t="shared" si="8"/>
        <v>144000.00199999998</v>
      </c>
      <c r="AC36" s="13" t="s">
        <v>97</v>
      </c>
      <c r="AD36" s="13" t="s">
        <v>122</v>
      </c>
      <c r="AE36" s="127" t="s">
        <v>122</v>
      </c>
      <c r="AF36" s="25" t="s">
        <v>123</v>
      </c>
      <c r="AG36" s="107">
        <v>42370</v>
      </c>
      <c r="AH36" s="106">
        <v>42370</v>
      </c>
      <c r="AI36" s="58"/>
      <c r="AJ36" s="58"/>
      <c r="AK36" s="112" t="str">
        <f t="shared" si="9"/>
        <v>Оказание услуг по перевозке персонала ОАО "Социальная сфера-М"</v>
      </c>
      <c r="AL36" s="13" t="s">
        <v>105</v>
      </c>
      <c r="AM36" s="22" t="s">
        <v>94</v>
      </c>
      <c r="AN36" s="14" t="s">
        <v>93</v>
      </c>
      <c r="AO36" s="91">
        <v>1</v>
      </c>
      <c r="AP36" s="16" t="s">
        <v>124</v>
      </c>
      <c r="AQ36" s="13" t="s">
        <v>125</v>
      </c>
      <c r="AR36" s="106">
        <v>42370</v>
      </c>
      <c r="AS36" s="106">
        <v>42370</v>
      </c>
      <c r="AT36" s="107">
        <v>42705</v>
      </c>
      <c r="AU36" s="72">
        <v>2016</v>
      </c>
      <c r="AV36" s="58"/>
      <c r="AW36" s="57" t="s">
        <v>100</v>
      </c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</row>
    <row r="37" spans="1:61" s="59" customFormat="1" ht="44.25" customHeight="1">
      <c r="A37" s="73">
        <v>8</v>
      </c>
      <c r="B37" s="72">
        <v>1608</v>
      </c>
      <c r="C37" s="13" t="s">
        <v>119</v>
      </c>
      <c r="D37" s="13"/>
      <c r="E37" s="58"/>
      <c r="F37" s="18" t="s">
        <v>163</v>
      </c>
      <c r="G37" s="140" t="s">
        <v>336</v>
      </c>
      <c r="H37" s="146" t="s">
        <v>254</v>
      </c>
      <c r="I37" s="14" t="s">
        <v>164</v>
      </c>
      <c r="J37" s="58"/>
      <c r="K37" s="57" t="s">
        <v>295</v>
      </c>
      <c r="L37" s="13" t="s">
        <v>149</v>
      </c>
      <c r="M37" s="58"/>
      <c r="N37" s="58"/>
      <c r="O37" s="58"/>
      <c r="P37" s="23">
        <v>92000</v>
      </c>
      <c r="Q37" s="24">
        <f t="shared" si="10"/>
        <v>108560</v>
      </c>
      <c r="R37" s="58"/>
      <c r="S37" s="58"/>
      <c r="T37" s="58"/>
      <c r="U37" s="58"/>
      <c r="V37" s="58"/>
      <c r="W37" s="58"/>
      <c r="X37" s="58"/>
      <c r="Y37" s="58"/>
      <c r="Z37" s="58"/>
      <c r="AA37" s="23">
        <f t="shared" si="7"/>
        <v>92000</v>
      </c>
      <c r="AB37" s="24">
        <f t="shared" si="8"/>
        <v>108560</v>
      </c>
      <c r="AC37" s="14" t="s">
        <v>95</v>
      </c>
      <c r="AD37" s="13" t="s">
        <v>165</v>
      </c>
      <c r="AE37" s="127" t="s">
        <v>122</v>
      </c>
      <c r="AF37" s="25" t="s">
        <v>123</v>
      </c>
      <c r="AG37" s="107">
        <v>42491</v>
      </c>
      <c r="AH37" s="106">
        <v>42522</v>
      </c>
      <c r="AI37" s="58"/>
      <c r="AJ37" s="58"/>
      <c r="AK37" s="112" t="str">
        <f t="shared" si="9"/>
        <v>Аудит бухгалтерской (финансовой) отчетности по РСБУ за 2016 год</v>
      </c>
      <c r="AL37" s="13" t="s">
        <v>105</v>
      </c>
      <c r="AM37" s="22" t="s">
        <v>94</v>
      </c>
      <c r="AN37" s="14" t="s">
        <v>93</v>
      </c>
      <c r="AO37" s="91">
        <v>1</v>
      </c>
      <c r="AP37" s="16" t="s">
        <v>155</v>
      </c>
      <c r="AQ37" s="13" t="s">
        <v>156</v>
      </c>
      <c r="AR37" s="106">
        <v>42522</v>
      </c>
      <c r="AS37" s="106">
        <v>42736</v>
      </c>
      <c r="AT37" s="108">
        <v>43070</v>
      </c>
      <c r="AU37" s="72">
        <v>2017</v>
      </c>
      <c r="AV37" s="58"/>
      <c r="AW37" s="57" t="s">
        <v>100</v>
      </c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</row>
    <row r="38" spans="1:61" s="59" customFormat="1" ht="35.25" customHeight="1">
      <c r="A38" s="73">
        <v>8</v>
      </c>
      <c r="B38" s="72">
        <v>1608</v>
      </c>
      <c r="C38" s="13" t="s">
        <v>119</v>
      </c>
      <c r="D38" s="13"/>
      <c r="E38" s="58"/>
      <c r="F38" s="18" t="s">
        <v>191</v>
      </c>
      <c r="G38" s="140" t="s">
        <v>337</v>
      </c>
      <c r="H38" s="146" t="s">
        <v>255</v>
      </c>
      <c r="I38" s="14" t="s">
        <v>192</v>
      </c>
      <c r="J38" s="58"/>
      <c r="K38" s="57" t="s">
        <v>312</v>
      </c>
      <c r="L38" s="13" t="s">
        <v>149</v>
      </c>
      <c r="M38" s="58"/>
      <c r="N38" s="58"/>
      <c r="O38" s="58"/>
      <c r="P38" s="23">
        <v>447500</v>
      </c>
      <c r="Q38" s="24">
        <f t="shared" si="10"/>
        <v>528050</v>
      </c>
      <c r="R38" s="58"/>
      <c r="S38" s="58"/>
      <c r="T38" s="58"/>
      <c r="U38" s="58"/>
      <c r="V38" s="58"/>
      <c r="W38" s="58"/>
      <c r="X38" s="58"/>
      <c r="Y38" s="58"/>
      <c r="Z38" s="58"/>
      <c r="AA38" s="23">
        <f t="shared" si="7"/>
        <v>447500</v>
      </c>
      <c r="AB38" s="24">
        <f t="shared" si="8"/>
        <v>528050</v>
      </c>
      <c r="AC38" s="14" t="s">
        <v>97</v>
      </c>
      <c r="AD38" s="13" t="s">
        <v>122</v>
      </c>
      <c r="AE38" s="127" t="s">
        <v>122</v>
      </c>
      <c r="AF38" s="25" t="s">
        <v>123</v>
      </c>
      <c r="AG38" s="107">
        <v>42430</v>
      </c>
      <c r="AH38" s="106">
        <v>42461</v>
      </c>
      <c r="AI38" s="58"/>
      <c r="AJ38" s="58"/>
      <c r="AK38" s="112" t="str">
        <f t="shared" si="9"/>
        <v>Поставка мягкого инвентаря (постельных принадлежностей)</v>
      </c>
      <c r="AL38" s="13" t="s">
        <v>105</v>
      </c>
      <c r="AM38" s="22"/>
      <c r="AN38" s="14"/>
      <c r="AO38" s="91">
        <v>0</v>
      </c>
      <c r="AP38" s="16" t="s">
        <v>124</v>
      </c>
      <c r="AQ38" s="13" t="s">
        <v>125</v>
      </c>
      <c r="AR38" s="106">
        <v>42461</v>
      </c>
      <c r="AS38" s="106">
        <v>42491</v>
      </c>
      <c r="AT38" s="108">
        <v>42522</v>
      </c>
      <c r="AU38" s="72">
        <v>2016</v>
      </c>
      <c r="AV38" s="58"/>
      <c r="AW38" s="57" t="s">
        <v>100</v>
      </c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</row>
    <row r="39" spans="1:61" s="59" customFormat="1" ht="42.75" customHeight="1">
      <c r="A39" s="73">
        <v>8</v>
      </c>
      <c r="B39" s="72">
        <v>1608</v>
      </c>
      <c r="C39" s="13" t="s">
        <v>119</v>
      </c>
      <c r="D39" s="13"/>
      <c r="E39" s="58"/>
      <c r="F39" s="20" t="s">
        <v>194</v>
      </c>
      <c r="G39" s="140">
        <v>1721030</v>
      </c>
      <c r="H39" s="146" t="s">
        <v>256</v>
      </c>
      <c r="I39" s="14" t="s">
        <v>193</v>
      </c>
      <c r="J39" s="58"/>
      <c r="K39" s="57" t="s">
        <v>312</v>
      </c>
      <c r="L39" s="13" t="s">
        <v>149</v>
      </c>
      <c r="M39" s="58"/>
      <c r="N39" s="58"/>
      <c r="O39" s="58"/>
      <c r="P39" s="23">
        <v>21355.93</v>
      </c>
      <c r="Q39" s="24">
        <f t="shared" si="10"/>
        <v>25199.9974</v>
      </c>
      <c r="R39" s="58"/>
      <c r="S39" s="58"/>
      <c r="T39" s="58"/>
      <c r="U39" s="58"/>
      <c r="V39" s="58"/>
      <c r="W39" s="58"/>
      <c r="X39" s="58"/>
      <c r="Y39" s="58"/>
      <c r="Z39" s="58"/>
      <c r="AA39" s="23">
        <f t="shared" si="7"/>
        <v>21355.93</v>
      </c>
      <c r="AB39" s="24">
        <f t="shared" si="8"/>
        <v>25199.9974</v>
      </c>
      <c r="AC39" s="14" t="s">
        <v>96</v>
      </c>
      <c r="AD39" s="13" t="s">
        <v>122</v>
      </c>
      <c r="AE39" s="127" t="s">
        <v>122</v>
      </c>
      <c r="AF39" s="25" t="s">
        <v>123</v>
      </c>
      <c r="AG39" s="107">
        <v>42401</v>
      </c>
      <c r="AH39" s="106">
        <v>42430</v>
      </c>
      <c r="AI39" s="58"/>
      <c r="AJ39" s="58"/>
      <c r="AK39" s="112" t="str">
        <f t="shared" si="9"/>
        <v>Поставка штор рулонных</v>
      </c>
      <c r="AL39" s="13" t="s">
        <v>106</v>
      </c>
      <c r="AM39" s="22" t="s">
        <v>94</v>
      </c>
      <c r="AN39" s="14" t="s">
        <v>93</v>
      </c>
      <c r="AO39" s="91">
        <v>7</v>
      </c>
      <c r="AP39" s="16" t="s">
        <v>124</v>
      </c>
      <c r="AQ39" s="13" t="s">
        <v>125</v>
      </c>
      <c r="AR39" s="106">
        <v>42430</v>
      </c>
      <c r="AS39" s="106">
        <v>42430</v>
      </c>
      <c r="AT39" s="108">
        <v>42461</v>
      </c>
      <c r="AU39" s="72">
        <v>2016</v>
      </c>
      <c r="AV39" s="58"/>
      <c r="AW39" s="57" t="s">
        <v>100</v>
      </c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</row>
    <row r="40" spans="1:61" s="59" customFormat="1" ht="41.25" customHeight="1">
      <c r="A40" s="73">
        <v>8</v>
      </c>
      <c r="B40" s="72">
        <v>1608</v>
      </c>
      <c r="C40" s="13" t="s">
        <v>119</v>
      </c>
      <c r="D40" s="13"/>
      <c r="E40" s="58"/>
      <c r="F40" s="20" t="s">
        <v>240</v>
      </c>
      <c r="G40" s="140">
        <v>3611190</v>
      </c>
      <c r="H40" s="146" t="s">
        <v>257</v>
      </c>
      <c r="I40" s="48" t="s">
        <v>296</v>
      </c>
      <c r="J40" s="58"/>
      <c r="K40" s="57" t="s">
        <v>312</v>
      </c>
      <c r="L40" s="13" t="s">
        <v>149</v>
      </c>
      <c r="M40" s="58"/>
      <c r="N40" s="58"/>
      <c r="O40" s="58"/>
      <c r="P40" s="23">
        <v>38983.050000000003</v>
      </c>
      <c r="Q40" s="24">
        <f t="shared" si="10"/>
        <v>45999.999000000003</v>
      </c>
      <c r="R40" s="58"/>
      <c r="S40" s="58"/>
      <c r="T40" s="58"/>
      <c r="U40" s="58"/>
      <c r="V40" s="58"/>
      <c r="W40" s="58"/>
      <c r="X40" s="58"/>
      <c r="Y40" s="58"/>
      <c r="Z40" s="58"/>
      <c r="AA40" s="23">
        <f t="shared" si="7"/>
        <v>38983.050000000003</v>
      </c>
      <c r="AB40" s="24">
        <f t="shared" si="8"/>
        <v>45999.999000000003</v>
      </c>
      <c r="AC40" s="14" t="s">
        <v>96</v>
      </c>
      <c r="AD40" s="13" t="s">
        <v>122</v>
      </c>
      <c r="AE40" s="127" t="s">
        <v>122</v>
      </c>
      <c r="AF40" s="25" t="s">
        <v>123</v>
      </c>
      <c r="AG40" s="107">
        <v>42430</v>
      </c>
      <c r="AH40" s="108">
        <v>42461</v>
      </c>
      <c r="AI40" s="58"/>
      <c r="AJ40" s="58"/>
      <c r="AK40" s="112" t="str">
        <f t="shared" si="9"/>
        <v>Поставка пластиковой мебели</v>
      </c>
      <c r="AL40" s="13" t="s">
        <v>106</v>
      </c>
      <c r="AM40" s="22"/>
      <c r="AN40" s="14"/>
      <c r="AO40" s="91">
        <v>0</v>
      </c>
      <c r="AP40" s="16" t="s">
        <v>124</v>
      </c>
      <c r="AQ40" s="13" t="s">
        <v>125</v>
      </c>
      <c r="AR40" s="108">
        <v>42461</v>
      </c>
      <c r="AS40" s="108">
        <v>42461</v>
      </c>
      <c r="AT40" s="108">
        <v>42491</v>
      </c>
      <c r="AU40" s="72">
        <v>2016</v>
      </c>
      <c r="AV40" s="58"/>
      <c r="AW40" s="57" t="s">
        <v>100</v>
      </c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</row>
    <row r="41" spans="1:61" s="59" customFormat="1" ht="40.5" customHeight="1">
      <c r="A41" s="73">
        <v>8</v>
      </c>
      <c r="B41" s="72">
        <v>1608</v>
      </c>
      <c r="C41" s="13" t="s">
        <v>119</v>
      </c>
      <c r="D41" s="13"/>
      <c r="E41" s="58"/>
      <c r="F41" s="20" t="s">
        <v>240</v>
      </c>
      <c r="G41" s="140">
        <v>3611190</v>
      </c>
      <c r="H41" s="146" t="s">
        <v>258</v>
      </c>
      <c r="I41" s="48" t="s">
        <v>196</v>
      </c>
      <c r="J41" s="58"/>
      <c r="K41" s="57" t="s">
        <v>312</v>
      </c>
      <c r="L41" s="13" t="s">
        <v>149</v>
      </c>
      <c r="M41" s="58"/>
      <c r="N41" s="58"/>
      <c r="O41" s="58"/>
      <c r="P41" s="23">
        <v>83898.31</v>
      </c>
      <c r="Q41" s="24">
        <v>99000</v>
      </c>
      <c r="R41" s="58"/>
      <c r="S41" s="58"/>
      <c r="T41" s="58"/>
      <c r="U41" s="58"/>
      <c r="V41" s="58"/>
      <c r="W41" s="58"/>
      <c r="X41" s="58"/>
      <c r="Y41" s="58"/>
      <c r="Z41" s="58"/>
      <c r="AA41" s="23">
        <f t="shared" si="7"/>
        <v>83898.31</v>
      </c>
      <c r="AB41" s="24">
        <f t="shared" si="8"/>
        <v>99000</v>
      </c>
      <c r="AC41" s="14" t="s">
        <v>96</v>
      </c>
      <c r="AD41" s="13" t="s">
        <v>122</v>
      </c>
      <c r="AE41" s="127" t="s">
        <v>122</v>
      </c>
      <c r="AF41" s="25" t="s">
        <v>123</v>
      </c>
      <c r="AG41" s="107">
        <v>42430</v>
      </c>
      <c r="AH41" s="108">
        <v>42461</v>
      </c>
      <c r="AI41" s="58"/>
      <c r="AJ41" s="58"/>
      <c r="AK41" s="112" t="str">
        <f t="shared" si="9"/>
        <v>Поставка стульев</v>
      </c>
      <c r="AL41" s="13" t="s">
        <v>106</v>
      </c>
      <c r="AM41" s="22" t="s">
        <v>94</v>
      </c>
      <c r="AN41" s="14" t="s">
        <v>93</v>
      </c>
      <c r="AO41" s="91">
        <v>45</v>
      </c>
      <c r="AP41" s="16" t="s">
        <v>124</v>
      </c>
      <c r="AQ41" s="13" t="s">
        <v>125</v>
      </c>
      <c r="AR41" s="108">
        <v>42461</v>
      </c>
      <c r="AS41" s="108">
        <v>42461</v>
      </c>
      <c r="AT41" s="108">
        <v>42491</v>
      </c>
      <c r="AU41" s="72">
        <v>2016</v>
      </c>
      <c r="AV41" s="58"/>
      <c r="AW41" s="57" t="s">
        <v>100</v>
      </c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</row>
    <row r="42" spans="1:61" s="59" customFormat="1" ht="27.75" customHeight="1">
      <c r="A42" s="73">
        <v>8</v>
      </c>
      <c r="B42" s="72">
        <v>1608</v>
      </c>
      <c r="C42" s="13" t="s">
        <v>119</v>
      </c>
      <c r="D42" s="13"/>
      <c r="E42" s="58"/>
      <c r="F42" s="20" t="s">
        <v>241</v>
      </c>
      <c r="G42" s="140">
        <v>3611201</v>
      </c>
      <c r="H42" s="146" t="s">
        <v>259</v>
      </c>
      <c r="I42" s="14" t="s">
        <v>195</v>
      </c>
      <c r="J42" s="58"/>
      <c r="K42" s="57" t="s">
        <v>312</v>
      </c>
      <c r="L42" s="13" t="s">
        <v>149</v>
      </c>
      <c r="M42" s="58"/>
      <c r="N42" s="58"/>
      <c r="O42" s="58"/>
      <c r="P42" s="23">
        <v>5084.75</v>
      </c>
      <c r="Q42" s="24">
        <v>6000</v>
      </c>
      <c r="R42" s="58"/>
      <c r="S42" s="58"/>
      <c r="T42" s="58"/>
      <c r="U42" s="58"/>
      <c r="V42" s="58"/>
      <c r="W42" s="58"/>
      <c r="X42" s="58"/>
      <c r="Y42" s="58"/>
      <c r="Z42" s="58"/>
      <c r="AA42" s="23">
        <f t="shared" si="7"/>
        <v>5084.75</v>
      </c>
      <c r="AB42" s="24">
        <f t="shared" si="8"/>
        <v>6000</v>
      </c>
      <c r="AC42" s="14" t="s">
        <v>96</v>
      </c>
      <c r="AD42" s="13" t="s">
        <v>122</v>
      </c>
      <c r="AE42" s="127" t="s">
        <v>122</v>
      </c>
      <c r="AF42" s="25" t="s">
        <v>123</v>
      </c>
      <c r="AG42" s="107">
        <v>42461</v>
      </c>
      <c r="AH42" s="108">
        <v>42461</v>
      </c>
      <c r="AI42" s="58"/>
      <c r="AJ42" s="58"/>
      <c r="AK42" s="112" t="str">
        <f t="shared" si="9"/>
        <v>Поставка кресел офисных</v>
      </c>
      <c r="AL42" s="13" t="s">
        <v>106</v>
      </c>
      <c r="AM42" s="22" t="s">
        <v>94</v>
      </c>
      <c r="AN42" s="14" t="s">
        <v>93</v>
      </c>
      <c r="AO42" s="91">
        <v>3</v>
      </c>
      <c r="AP42" s="16" t="s">
        <v>124</v>
      </c>
      <c r="AQ42" s="13" t="s">
        <v>125</v>
      </c>
      <c r="AR42" s="108">
        <v>42461</v>
      </c>
      <c r="AS42" s="108">
        <v>42461</v>
      </c>
      <c r="AT42" s="108">
        <v>42491</v>
      </c>
      <c r="AU42" s="72">
        <v>2016</v>
      </c>
      <c r="AV42" s="58"/>
      <c r="AW42" s="57" t="s">
        <v>100</v>
      </c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</row>
    <row r="43" spans="1:61" s="59" customFormat="1" ht="27.75" customHeight="1">
      <c r="A43" s="73">
        <v>8</v>
      </c>
      <c r="B43" s="72">
        <v>1608</v>
      </c>
      <c r="C43" s="13" t="s">
        <v>119</v>
      </c>
      <c r="D43" s="13"/>
      <c r="E43" s="58"/>
      <c r="F43" s="20" t="s">
        <v>208</v>
      </c>
      <c r="G43" s="140">
        <v>2930019</v>
      </c>
      <c r="H43" s="146" t="s">
        <v>260</v>
      </c>
      <c r="I43" s="14" t="s">
        <v>221</v>
      </c>
      <c r="J43" s="58"/>
      <c r="K43" s="57" t="s">
        <v>312</v>
      </c>
      <c r="L43" s="13" t="s">
        <v>149</v>
      </c>
      <c r="M43" s="58"/>
      <c r="N43" s="58"/>
      <c r="O43" s="58"/>
      <c r="P43" s="23">
        <v>48983.05</v>
      </c>
      <c r="Q43" s="24">
        <f t="shared" si="10"/>
        <v>57799.999000000003</v>
      </c>
      <c r="R43" s="58"/>
      <c r="S43" s="58"/>
      <c r="T43" s="58"/>
      <c r="U43" s="58"/>
      <c r="V43" s="58"/>
      <c r="W43" s="58"/>
      <c r="X43" s="58"/>
      <c r="Y43" s="58"/>
      <c r="Z43" s="58"/>
      <c r="AA43" s="23">
        <f t="shared" si="7"/>
        <v>48983.05</v>
      </c>
      <c r="AB43" s="24">
        <f t="shared" si="8"/>
        <v>57799.999000000003</v>
      </c>
      <c r="AC43" s="14" t="s">
        <v>96</v>
      </c>
      <c r="AD43" s="13" t="s">
        <v>122</v>
      </c>
      <c r="AE43" s="127" t="s">
        <v>122</v>
      </c>
      <c r="AF43" s="25" t="s">
        <v>123</v>
      </c>
      <c r="AG43" s="107" t="s">
        <v>249</v>
      </c>
      <c r="AH43" s="108">
        <v>42461</v>
      </c>
      <c r="AI43" s="58"/>
      <c r="AJ43" s="58"/>
      <c r="AK43" s="112" t="str">
        <f t="shared" si="9"/>
        <v>Поставка бытовой техники (электротоваров)</v>
      </c>
      <c r="AL43" s="13" t="s">
        <v>106</v>
      </c>
      <c r="AM43" s="22" t="s">
        <v>94</v>
      </c>
      <c r="AN43" s="14" t="s">
        <v>93</v>
      </c>
      <c r="AO43" s="91">
        <v>8</v>
      </c>
      <c r="AP43" s="16" t="s">
        <v>124</v>
      </c>
      <c r="AQ43" s="13" t="s">
        <v>125</v>
      </c>
      <c r="AR43" s="108">
        <v>42461</v>
      </c>
      <c r="AS43" s="108">
        <v>42462</v>
      </c>
      <c r="AT43" s="108">
        <v>42491</v>
      </c>
      <c r="AU43" s="72">
        <v>2016</v>
      </c>
      <c r="AV43" s="58"/>
      <c r="AW43" s="57" t="s">
        <v>100</v>
      </c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</row>
    <row r="44" spans="1:61" s="59" customFormat="1" ht="28.5" customHeight="1">
      <c r="A44" s="73">
        <v>8</v>
      </c>
      <c r="B44" s="72">
        <v>1608</v>
      </c>
      <c r="C44" s="13" t="s">
        <v>119</v>
      </c>
      <c r="D44" s="13"/>
      <c r="E44" s="58"/>
      <c r="F44" s="20" t="s">
        <v>300</v>
      </c>
      <c r="G44" s="140">
        <v>2912102</v>
      </c>
      <c r="H44" s="146" t="s">
        <v>261</v>
      </c>
      <c r="I44" s="48" t="s">
        <v>299</v>
      </c>
      <c r="J44" s="58"/>
      <c r="K44" s="57" t="s">
        <v>312</v>
      </c>
      <c r="L44" s="13" t="s">
        <v>149</v>
      </c>
      <c r="M44" s="58"/>
      <c r="N44" s="58"/>
      <c r="O44" s="58"/>
      <c r="P44" s="23">
        <v>42372.88</v>
      </c>
      <c r="Q44" s="24">
        <f t="shared" si="10"/>
        <v>49999.998399999997</v>
      </c>
      <c r="R44" s="58"/>
      <c r="S44" s="58"/>
      <c r="T44" s="58"/>
      <c r="U44" s="58"/>
      <c r="V44" s="58"/>
      <c r="W44" s="58"/>
      <c r="X44" s="58"/>
      <c r="Y44" s="58"/>
      <c r="Z44" s="58"/>
      <c r="AA44" s="23">
        <f t="shared" si="7"/>
        <v>42372.88</v>
      </c>
      <c r="AB44" s="24">
        <f t="shared" si="8"/>
        <v>49999.998399999997</v>
      </c>
      <c r="AC44" s="14" t="s">
        <v>96</v>
      </c>
      <c r="AD44" s="13" t="s">
        <v>122</v>
      </c>
      <c r="AE44" s="127" t="s">
        <v>122</v>
      </c>
      <c r="AF44" s="25" t="s">
        <v>123</v>
      </c>
      <c r="AG44" s="107">
        <v>42430</v>
      </c>
      <c r="AH44" s="108">
        <v>42461</v>
      </c>
      <c r="AI44" s="58"/>
      <c r="AJ44" s="58"/>
      <c r="AK44" s="112" t="str">
        <f t="shared" si="9"/>
        <v>Поставка насоса погружного для откачивания загрязненных сточных вод</v>
      </c>
      <c r="AL44" s="14" t="s">
        <v>106</v>
      </c>
      <c r="AM44" s="22" t="s">
        <v>94</v>
      </c>
      <c r="AN44" s="14" t="s">
        <v>93</v>
      </c>
      <c r="AO44" s="91">
        <v>2</v>
      </c>
      <c r="AP44" s="16" t="s">
        <v>124</v>
      </c>
      <c r="AQ44" s="13" t="s">
        <v>125</v>
      </c>
      <c r="AR44" s="108">
        <v>42461</v>
      </c>
      <c r="AS44" s="108">
        <v>42462</v>
      </c>
      <c r="AT44" s="108">
        <v>42491</v>
      </c>
      <c r="AU44" s="72">
        <v>2016</v>
      </c>
      <c r="AV44" s="58"/>
      <c r="AW44" s="57" t="s">
        <v>100</v>
      </c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</row>
    <row r="45" spans="1:61" s="59" customFormat="1" ht="44.25" customHeight="1">
      <c r="A45" s="73">
        <v>8</v>
      </c>
      <c r="B45" s="72">
        <v>1608</v>
      </c>
      <c r="C45" s="13" t="s">
        <v>119</v>
      </c>
      <c r="D45" s="13"/>
      <c r="E45" s="58"/>
      <c r="F45" s="20" t="s">
        <v>247</v>
      </c>
      <c r="G45" s="140">
        <v>2922790</v>
      </c>
      <c r="H45" s="146" t="s">
        <v>262</v>
      </c>
      <c r="I45" s="14" t="s">
        <v>197</v>
      </c>
      <c r="J45" s="58"/>
      <c r="K45" s="57" t="s">
        <v>312</v>
      </c>
      <c r="L45" s="13" t="s">
        <v>149</v>
      </c>
      <c r="M45" s="58"/>
      <c r="N45" s="58"/>
      <c r="O45" s="58"/>
      <c r="P45" s="23">
        <v>4237.29</v>
      </c>
      <c r="Q45" s="24">
        <f t="shared" si="10"/>
        <v>5000.0021999999999</v>
      </c>
      <c r="R45" s="58"/>
      <c r="S45" s="58"/>
      <c r="T45" s="58"/>
      <c r="U45" s="58"/>
      <c r="V45" s="58"/>
      <c r="W45" s="58"/>
      <c r="X45" s="58"/>
      <c r="Y45" s="58"/>
      <c r="Z45" s="58"/>
      <c r="AA45" s="23">
        <f t="shared" si="7"/>
        <v>4237.29</v>
      </c>
      <c r="AB45" s="24">
        <f t="shared" si="8"/>
        <v>5000.0021999999999</v>
      </c>
      <c r="AC45" s="14" t="s">
        <v>96</v>
      </c>
      <c r="AD45" s="13" t="s">
        <v>122</v>
      </c>
      <c r="AE45" s="127" t="s">
        <v>122</v>
      </c>
      <c r="AF45" s="25" t="s">
        <v>123</v>
      </c>
      <c r="AG45" s="107">
        <v>42430</v>
      </c>
      <c r="AH45" s="108">
        <v>42461</v>
      </c>
      <c r="AI45" s="58"/>
      <c r="AJ45" s="58"/>
      <c r="AK45" s="112" t="str">
        <f t="shared" si="9"/>
        <v>Поставка сварочного аппарата для пластиковых труб</v>
      </c>
      <c r="AL45" s="14" t="s">
        <v>106</v>
      </c>
      <c r="AM45" s="22" t="s">
        <v>94</v>
      </c>
      <c r="AN45" s="14" t="s">
        <v>93</v>
      </c>
      <c r="AO45" s="91">
        <v>1</v>
      </c>
      <c r="AP45" s="16" t="s">
        <v>124</v>
      </c>
      <c r="AQ45" s="13" t="s">
        <v>125</v>
      </c>
      <c r="AR45" s="108">
        <v>42461</v>
      </c>
      <c r="AS45" s="108">
        <v>42461</v>
      </c>
      <c r="AT45" s="108">
        <v>42491</v>
      </c>
      <c r="AU45" s="72">
        <v>2016</v>
      </c>
      <c r="AV45" s="58"/>
      <c r="AW45" s="57" t="s">
        <v>100</v>
      </c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</row>
    <row r="46" spans="1:61" s="59" customFormat="1" ht="39.75" customHeight="1">
      <c r="A46" s="73">
        <v>8</v>
      </c>
      <c r="B46" s="72">
        <v>1608</v>
      </c>
      <c r="C46" s="13" t="s">
        <v>119</v>
      </c>
      <c r="D46" s="13"/>
      <c r="E46" s="58"/>
      <c r="F46" s="20" t="s">
        <v>222</v>
      </c>
      <c r="G46" s="140">
        <v>2616459</v>
      </c>
      <c r="H46" s="146" t="s">
        <v>263</v>
      </c>
      <c r="I46" s="14" t="s">
        <v>198</v>
      </c>
      <c r="J46" s="58"/>
      <c r="K46" s="57" t="s">
        <v>312</v>
      </c>
      <c r="L46" s="13" t="s">
        <v>149</v>
      </c>
      <c r="M46" s="58"/>
      <c r="N46" s="58"/>
      <c r="O46" s="58"/>
      <c r="P46" s="23">
        <v>50169.49</v>
      </c>
      <c r="Q46" s="24">
        <f t="shared" si="10"/>
        <v>59199.998199999995</v>
      </c>
      <c r="R46" s="58"/>
      <c r="S46" s="58"/>
      <c r="T46" s="58"/>
      <c r="U46" s="58"/>
      <c r="V46" s="58"/>
      <c r="W46" s="58"/>
      <c r="X46" s="58"/>
      <c r="Y46" s="58"/>
      <c r="Z46" s="58"/>
      <c r="AA46" s="23">
        <f t="shared" si="7"/>
        <v>50169.49</v>
      </c>
      <c r="AB46" s="24">
        <f t="shared" si="8"/>
        <v>59199.998199999995</v>
      </c>
      <c r="AC46" s="14" t="s">
        <v>96</v>
      </c>
      <c r="AD46" s="13" t="s">
        <v>122</v>
      </c>
      <c r="AE46" s="127" t="s">
        <v>122</v>
      </c>
      <c r="AF46" s="25" t="s">
        <v>123</v>
      </c>
      <c r="AG46" s="107">
        <v>42430</v>
      </c>
      <c r="AH46" s="108">
        <v>42461</v>
      </c>
      <c r="AI46" s="58"/>
      <c r="AJ46" s="58"/>
      <c r="AK46" s="112" t="str">
        <f t="shared" si="9"/>
        <v>Поставка посуды</v>
      </c>
      <c r="AL46" s="14" t="s">
        <v>106</v>
      </c>
      <c r="AM46" s="22"/>
      <c r="AN46" s="14"/>
      <c r="AO46" s="91">
        <v>0</v>
      </c>
      <c r="AP46" s="16" t="s">
        <v>124</v>
      </c>
      <c r="AQ46" s="13" t="s">
        <v>125</v>
      </c>
      <c r="AR46" s="107">
        <v>42461</v>
      </c>
      <c r="AS46" s="107">
        <v>42462</v>
      </c>
      <c r="AT46" s="107">
        <v>42491</v>
      </c>
      <c r="AU46" s="72">
        <v>2016</v>
      </c>
      <c r="AV46" s="58"/>
      <c r="AW46" s="57" t="s">
        <v>100</v>
      </c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</row>
    <row r="47" spans="1:61" s="59" customFormat="1" ht="37.5" customHeight="1">
      <c r="A47" s="73">
        <v>8</v>
      </c>
      <c r="B47" s="72">
        <v>1608</v>
      </c>
      <c r="C47" s="13" t="s">
        <v>119</v>
      </c>
      <c r="D47" s="13"/>
      <c r="E47" s="58"/>
      <c r="F47" s="20" t="s">
        <v>243</v>
      </c>
      <c r="G47" s="140">
        <v>2930429</v>
      </c>
      <c r="H47" s="146" t="s">
        <v>264</v>
      </c>
      <c r="I47" s="14" t="s">
        <v>199</v>
      </c>
      <c r="J47" s="58"/>
      <c r="K47" s="57" t="s">
        <v>312</v>
      </c>
      <c r="L47" s="13" t="s">
        <v>149</v>
      </c>
      <c r="M47" s="58"/>
      <c r="N47" s="58"/>
      <c r="O47" s="58"/>
      <c r="P47" s="23">
        <v>34576.269999999997</v>
      </c>
      <c r="Q47" s="24">
        <f t="shared" ref="Q47:Q78" si="11">P47*1.18</f>
        <v>40799.998599999992</v>
      </c>
      <c r="R47" s="58"/>
      <c r="S47" s="58"/>
      <c r="T47" s="58"/>
      <c r="U47" s="58"/>
      <c r="V47" s="58"/>
      <c r="W47" s="58"/>
      <c r="X47" s="58"/>
      <c r="Y47" s="58"/>
      <c r="Z47" s="58"/>
      <c r="AA47" s="23">
        <f t="shared" ref="AA47:AA76" si="12">P47</f>
        <v>34576.269999999997</v>
      </c>
      <c r="AB47" s="24">
        <f t="shared" ref="AB47:AB76" si="13">Q47</f>
        <v>40799.998599999992</v>
      </c>
      <c r="AC47" s="14" t="s">
        <v>96</v>
      </c>
      <c r="AD47" s="13" t="s">
        <v>122</v>
      </c>
      <c r="AE47" s="127" t="s">
        <v>122</v>
      </c>
      <c r="AF47" s="25" t="s">
        <v>123</v>
      </c>
      <c r="AG47" s="109">
        <v>42430</v>
      </c>
      <c r="AH47" s="110">
        <v>42461</v>
      </c>
      <c r="AI47" s="95"/>
      <c r="AJ47" s="95"/>
      <c r="AK47" s="112" t="str">
        <f t="shared" si="9"/>
        <v>Поставка хозяйственного инвентаря</v>
      </c>
      <c r="AL47" s="15" t="s">
        <v>106</v>
      </c>
      <c r="AM47" s="22"/>
      <c r="AN47" s="14"/>
      <c r="AO47" s="86">
        <v>0</v>
      </c>
      <c r="AP47" s="16" t="s">
        <v>124</v>
      </c>
      <c r="AQ47" s="13" t="s">
        <v>125</v>
      </c>
      <c r="AR47" s="109">
        <v>42461</v>
      </c>
      <c r="AS47" s="109">
        <v>42462</v>
      </c>
      <c r="AT47" s="109">
        <v>42491</v>
      </c>
      <c r="AU47" s="72">
        <v>2016</v>
      </c>
      <c r="AV47" s="58"/>
      <c r="AW47" s="57" t="s">
        <v>100</v>
      </c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</row>
    <row r="48" spans="1:61" s="59" customFormat="1" ht="41.25" customHeight="1">
      <c r="A48" s="73">
        <v>8</v>
      </c>
      <c r="B48" s="72">
        <v>1608</v>
      </c>
      <c r="C48" s="13" t="s">
        <v>119</v>
      </c>
      <c r="D48" s="13"/>
      <c r="E48" s="58"/>
      <c r="F48" s="20" t="s">
        <v>223</v>
      </c>
      <c r="G48" s="140">
        <v>2944112</v>
      </c>
      <c r="H48" s="146" t="s">
        <v>265</v>
      </c>
      <c r="I48" s="14" t="s">
        <v>200</v>
      </c>
      <c r="J48" s="58"/>
      <c r="K48" s="57" t="s">
        <v>312</v>
      </c>
      <c r="L48" s="13" t="s">
        <v>149</v>
      </c>
      <c r="M48" s="58"/>
      <c r="N48" s="58"/>
      <c r="O48" s="58"/>
      <c r="P48" s="23">
        <v>9322.0300000000007</v>
      </c>
      <c r="Q48" s="24">
        <f t="shared" si="11"/>
        <v>10999.9954</v>
      </c>
      <c r="R48" s="58"/>
      <c r="S48" s="58"/>
      <c r="T48" s="58"/>
      <c r="U48" s="58"/>
      <c r="V48" s="58"/>
      <c r="W48" s="58"/>
      <c r="X48" s="58"/>
      <c r="Y48" s="58"/>
      <c r="Z48" s="58"/>
      <c r="AA48" s="23">
        <f t="shared" si="12"/>
        <v>9322.0300000000007</v>
      </c>
      <c r="AB48" s="24">
        <f t="shared" si="13"/>
        <v>10999.9954</v>
      </c>
      <c r="AC48" s="14" t="s">
        <v>96</v>
      </c>
      <c r="AD48" s="13" t="s">
        <v>122</v>
      </c>
      <c r="AE48" s="127" t="s">
        <v>122</v>
      </c>
      <c r="AF48" s="25" t="s">
        <v>123</v>
      </c>
      <c r="AG48" s="109">
        <v>42491</v>
      </c>
      <c r="AH48" s="110">
        <v>42491</v>
      </c>
      <c r="AI48" s="110"/>
      <c r="AJ48" s="110"/>
      <c r="AK48" s="112" t="str">
        <f t="shared" si="9"/>
        <v>Поставка фильтров для питьевой воды</v>
      </c>
      <c r="AL48" s="15" t="s">
        <v>106</v>
      </c>
      <c r="AM48" s="22" t="s">
        <v>94</v>
      </c>
      <c r="AN48" s="14" t="s">
        <v>93</v>
      </c>
      <c r="AO48" s="86">
        <v>2</v>
      </c>
      <c r="AP48" s="16" t="s">
        <v>124</v>
      </c>
      <c r="AQ48" s="13" t="s">
        <v>125</v>
      </c>
      <c r="AR48" s="110">
        <v>42501</v>
      </c>
      <c r="AS48" s="110">
        <v>42502</v>
      </c>
      <c r="AT48" s="110">
        <v>42522</v>
      </c>
      <c r="AU48" s="72">
        <v>2016</v>
      </c>
      <c r="AV48" s="58"/>
      <c r="AW48" s="57" t="s">
        <v>100</v>
      </c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</row>
    <row r="49" spans="1:61" s="59" customFormat="1" ht="31.5" customHeight="1">
      <c r="A49" s="73">
        <v>8</v>
      </c>
      <c r="B49" s="72">
        <v>1608</v>
      </c>
      <c r="C49" s="13" t="s">
        <v>119</v>
      </c>
      <c r="D49" s="13"/>
      <c r="E49" s="58"/>
      <c r="F49" s="20" t="s">
        <v>224</v>
      </c>
      <c r="G49" s="140">
        <v>2893450</v>
      </c>
      <c r="H49" s="146" t="s">
        <v>266</v>
      </c>
      <c r="I49" s="14" t="s">
        <v>292</v>
      </c>
      <c r="J49" s="58"/>
      <c r="K49" s="57" t="s">
        <v>312</v>
      </c>
      <c r="L49" s="13" t="s">
        <v>149</v>
      </c>
      <c r="M49" s="58"/>
      <c r="N49" s="58"/>
      <c r="O49" s="58"/>
      <c r="P49" s="23">
        <v>16949.150000000001</v>
      </c>
      <c r="Q49" s="24">
        <f t="shared" si="11"/>
        <v>19999.996999999999</v>
      </c>
      <c r="R49" s="58"/>
      <c r="S49" s="58"/>
      <c r="T49" s="58"/>
      <c r="U49" s="58"/>
      <c r="V49" s="58"/>
      <c r="W49" s="58"/>
      <c r="X49" s="58"/>
      <c r="Y49" s="58"/>
      <c r="Z49" s="58"/>
      <c r="AA49" s="23">
        <f t="shared" si="12"/>
        <v>16949.150000000001</v>
      </c>
      <c r="AB49" s="24">
        <f t="shared" si="13"/>
        <v>19999.996999999999</v>
      </c>
      <c r="AC49" s="14" t="s">
        <v>96</v>
      </c>
      <c r="AD49" s="13" t="s">
        <v>122</v>
      </c>
      <c r="AE49" s="127" t="s">
        <v>122</v>
      </c>
      <c r="AF49" s="25" t="s">
        <v>123</v>
      </c>
      <c r="AG49" s="109">
        <v>42430</v>
      </c>
      <c r="AH49" s="110">
        <v>42461</v>
      </c>
      <c r="AI49" s="95"/>
      <c r="AJ49" s="95"/>
      <c r="AK49" s="112" t="str">
        <f t="shared" si="9"/>
        <v>Поставка замков(врезные, навесные)</v>
      </c>
      <c r="AL49" s="15" t="s">
        <v>106</v>
      </c>
      <c r="AM49" s="22" t="s">
        <v>94</v>
      </c>
      <c r="AN49" s="14" t="s">
        <v>93</v>
      </c>
      <c r="AO49" s="86">
        <v>80</v>
      </c>
      <c r="AP49" s="16" t="s">
        <v>124</v>
      </c>
      <c r="AQ49" s="13" t="s">
        <v>125</v>
      </c>
      <c r="AR49" s="109">
        <v>42461</v>
      </c>
      <c r="AS49" s="109">
        <v>42462</v>
      </c>
      <c r="AT49" s="109">
        <v>42491</v>
      </c>
      <c r="AU49" s="72">
        <v>2016</v>
      </c>
      <c r="AV49" s="58"/>
      <c r="AW49" s="57" t="s">
        <v>100</v>
      </c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</row>
    <row r="50" spans="1:61" s="59" customFormat="1" ht="35.25" customHeight="1">
      <c r="A50" s="73">
        <v>8</v>
      </c>
      <c r="B50" s="72">
        <v>1608</v>
      </c>
      <c r="C50" s="13" t="s">
        <v>119</v>
      </c>
      <c r="D50" s="13"/>
      <c r="E50" s="58"/>
      <c r="F50" s="20" t="s">
        <v>244</v>
      </c>
      <c r="G50" s="140">
        <v>2421740</v>
      </c>
      <c r="H50" s="146" t="s">
        <v>267</v>
      </c>
      <c r="I50" s="48" t="s">
        <v>201</v>
      </c>
      <c r="J50" s="58"/>
      <c r="K50" s="57" t="s">
        <v>312</v>
      </c>
      <c r="L50" s="13" t="s">
        <v>149</v>
      </c>
      <c r="M50" s="58"/>
      <c r="N50" s="58"/>
      <c r="O50" s="58"/>
      <c r="P50" s="23">
        <v>12711.864</v>
      </c>
      <c r="Q50" s="149">
        <f t="shared" si="11"/>
        <v>14999.999519999999</v>
      </c>
      <c r="R50" s="58"/>
      <c r="S50" s="58"/>
      <c r="T50" s="58"/>
      <c r="U50" s="58"/>
      <c r="V50" s="58"/>
      <c r="W50" s="58"/>
      <c r="X50" s="58"/>
      <c r="Y50" s="58"/>
      <c r="Z50" s="58"/>
      <c r="AA50" s="23">
        <f t="shared" si="12"/>
        <v>12711.864</v>
      </c>
      <c r="AB50" s="24">
        <f t="shared" si="13"/>
        <v>14999.999519999999</v>
      </c>
      <c r="AC50" s="14" t="s">
        <v>96</v>
      </c>
      <c r="AD50" s="13" t="s">
        <v>122</v>
      </c>
      <c r="AE50" s="127" t="s">
        <v>122</v>
      </c>
      <c r="AF50" s="25" t="s">
        <v>123</v>
      </c>
      <c r="AG50" s="109">
        <v>42461</v>
      </c>
      <c r="AH50" s="110">
        <v>42491</v>
      </c>
      <c r="AI50" s="95"/>
      <c r="AJ50" s="95"/>
      <c r="AK50" s="112" t="str">
        <f t="shared" si="9"/>
        <v>Поставка дез.средства</v>
      </c>
      <c r="AL50" s="15" t="s">
        <v>106</v>
      </c>
      <c r="AM50" s="22" t="s">
        <v>94</v>
      </c>
      <c r="AN50" s="14" t="s">
        <v>93</v>
      </c>
      <c r="AO50" s="86">
        <v>1</v>
      </c>
      <c r="AP50" s="16" t="s">
        <v>124</v>
      </c>
      <c r="AQ50" s="13" t="s">
        <v>125</v>
      </c>
      <c r="AR50" s="111">
        <v>42491</v>
      </c>
      <c r="AS50" s="111">
        <v>42491</v>
      </c>
      <c r="AT50" s="111">
        <v>42491</v>
      </c>
      <c r="AU50" s="72">
        <v>2016</v>
      </c>
      <c r="AV50" s="58"/>
      <c r="AW50" s="57" t="s">
        <v>100</v>
      </c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</row>
    <row r="51" spans="1:61" s="59" customFormat="1" ht="36" customHeight="1">
      <c r="A51" s="73">
        <v>8</v>
      </c>
      <c r="B51" s="72">
        <v>1608</v>
      </c>
      <c r="C51" s="13" t="s">
        <v>119</v>
      </c>
      <c r="D51" s="13"/>
      <c r="E51" s="58"/>
      <c r="F51" s="20" t="s">
        <v>225</v>
      </c>
      <c r="G51" s="140">
        <v>2610000</v>
      </c>
      <c r="H51" s="146" t="s">
        <v>268</v>
      </c>
      <c r="I51" s="14" t="s">
        <v>202</v>
      </c>
      <c r="J51" s="58"/>
      <c r="K51" s="57" t="s">
        <v>312</v>
      </c>
      <c r="L51" s="13" t="s">
        <v>149</v>
      </c>
      <c r="M51" s="58"/>
      <c r="N51" s="58"/>
      <c r="O51" s="58"/>
      <c r="P51" s="23">
        <v>5084.7449999999999</v>
      </c>
      <c r="Q51" s="24">
        <f t="shared" si="11"/>
        <v>5999.9991</v>
      </c>
      <c r="R51" s="58"/>
      <c r="S51" s="58"/>
      <c r="T51" s="58"/>
      <c r="U51" s="58"/>
      <c r="V51" s="58"/>
      <c r="W51" s="58"/>
      <c r="X51" s="58"/>
      <c r="Y51" s="58"/>
      <c r="Z51" s="58"/>
      <c r="AA51" s="23">
        <f t="shared" si="12"/>
        <v>5084.7449999999999</v>
      </c>
      <c r="AB51" s="24">
        <f t="shared" si="13"/>
        <v>5999.9991</v>
      </c>
      <c r="AC51" s="14" t="s">
        <v>96</v>
      </c>
      <c r="AD51" s="13" t="s">
        <v>122</v>
      </c>
      <c r="AE51" s="127" t="s">
        <v>122</v>
      </c>
      <c r="AF51" s="25" t="s">
        <v>123</v>
      </c>
      <c r="AG51" s="107">
        <v>42461</v>
      </c>
      <c r="AH51" s="108">
        <v>42491</v>
      </c>
      <c r="AI51" s="58"/>
      <c r="AJ51" s="58"/>
      <c r="AK51" s="112" t="str">
        <f t="shared" si="9"/>
        <v>Поставка стекла</v>
      </c>
      <c r="AL51" s="14" t="s">
        <v>106</v>
      </c>
      <c r="AM51" s="22"/>
      <c r="AN51" s="14"/>
      <c r="AO51" s="91">
        <v>0</v>
      </c>
      <c r="AP51" s="16" t="s">
        <v>124</v>
      </c>
      <c r="AQ51" s="13" t="s">
        <v>125</v>
      </c>
      <c r="AR51" s="111">
        <v>42491</v>
      </c>
      <c r="AS51" s="111">
        <v>42491</v>
      </c>
      <c r="AT51" s="111">
        <v>42491</v>
      </c>
      <c r="AU51" s="72">
        <v>2016</v>
      </c>
      <c r="AV51" s="58"/>
      <c r="AW51" s="57" t="s">
        <v>100</v>
      </c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</row>
    <row r="52" spans="1:61" s="59" customFormat="1" ht="30" customHeight="1">
      <c r="A52" s="73">
        <v>8</v>
      </c>
      <c r="B52" s="72">
        <v>1608</v>
      </c>
      <c r="C52" s="13" t="s">
        <v>119</v>
      </c>
      <c r="D52" s="13"/>
      <c r="E52" s="58"/>
      <c r="F52" s="20" t="s">
        <v>206</v>
      </c>
      <c r="G52" s="140">
        <v>2943218</v>
      </c>
      <c r="H52" s="146" t="s">
        <v>269</v>
      </c>
      <c r="I52" s="14" t="s">
        <v>203</v>
      </c>
      <c r="J52" s="58"/>
      <c r="K52" s="57" t="s">
        <v>312</v>
      </c>
      <c r="L52" s="13" t="s">
        <v>149</v>
      </c>
      <c r="M52" s="58"/>
      <c r="N52" s="58"/>
      <c r="O52" s="58"/>
      <c r="P52" s="23">
        <v>4406.7790000000005</v>
      </c>
      <c r="Q52" s="24">
        <f t="shared" si="11"/>
        <v>5199.9992200000006</v>
      </c>
      <c r="R52" s="58"/>
      <c r="S52" s="58"/>
      <c r="T52" s="58"/>
      <c r="U52" s="58"/>
      <c r="V52" s="58"/>
      <c r="W52" s="58"/>
      <c r="X52" s="58"/>
      <c r="Y52" s="58"/>
      <c r="Z52" s="58"/>
      <c r="AA52" s="23">
        <f t="shared" si="12"/>
        <v>4406.7790000000005</v>
      </c>
      <c r="AB52" s="24">
        <f t="shared" si="13"/>
        <v>5199.9992200000006</v>
      </c>
      <c r="AC52" s="14" t="s">
        <v>96</v>
      </c>
      <c r="AD52" s="13" t="s">
        <v>122</v>
      </c>
      <c r="AE52" s="127" t="s">
        <v>122</v>
      </c>
      <c r="AF52" s="25" t="s">
        <v>123</v>
      </c>
      <c r="AG52" s="107">
        <v>42461</v>
      </c>
      <c r="AH52" s="108">
        <v>42491</v>
      </c>
      <c r="AI52" s="58"/>
      <c r="AJ52" s="58"/>
      <c r="AK52" s="112" t="str">
        <f t="shared" si="9"/>
        <v>Поставка светильников</v>
      </c>
      <c r="AL52" s="14" t="s">
        <v>106</v>
      </c>
      <c r="AM52" s="22" t="s">
        <v>94</v>
      </c>
      <c r="AN52" s="14" t="s">
        <v>93</v>
      </c>
      <c r="AO52" s="91">
        <v>10</v>
      </c>
      <c r="AP52" s="16" t="s">
        <v>124</v>
      </c>
      <c r="AQ52" s="13" t="s">
        <v>125</v>
      </c>
      <c r="AR52" s="108">
        <v>42491</v>
      </c>
      <c r="AS52" s="108">
        <v>42491</v>
      </c>
      <c r="AT52" s="108">
        <v>42491</v>
      </c>
      <c r="AU52" s="72">
        <v>2016</v>
      </c>
      <c r="AV52" s="58"/>
      <c r="AW52" s="57" t="s">
        <v>100</v>
      </c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</row>
    <row r="53" spans="1:61" s="59" customFormat="1" ht="26.25" customHeight="1">
      <c r="A53" s="73">
        <v>8</v>
      </c>
      <c r="B53" s="72">
        <v>1608</v>
      </c>
      <c r="C53" s="13" t="s">
        <v>119</v>
      </c>
      <c r="D53" s="13"/>
      <c r="E53" s="58"/>
      <c r="F53" s="20" t="s">
        <v>205</v>
      </c>
      <c r="G53" s="140">
        <v>1413000</v>
      </c>
      <c r="H53" s="146" t="s">
        <v>270</v>
      </c>
      <c r="I53" s="14" t="s">
        <v>204</v>
      </c>
      <c r="J53" s="58"/>
      <c r="K53" s="57" t="s">
        <v>312</v>
      </c>
      <c r="L53" s="13" t="s">
        <v>149</v>
      </c>
      <c r="M53" s="58"/>
      <c r="N53" s="58"/>
      <c r="O53" s="58"/>
      <c r="P53" s="23">
        <v>30508.473999999998</v>
      </c>
      <c r="Q53" s="24">
        <f t="shared" si="11"/>
        <v>35999.999319999995</v>
      </c>
      <c r="R53" s="58"/>
      <c r="S53" s="58"/>
      <c r="T53" s="58"/>
      <c r="U53" s="58"/>
      <c r="V53" s="58"/>
      <c r="W53" s="58"/>
      <c r="X53" s="58"/>
      <c r="Y53" s="58"/>
      <c r="Z53" s="58"/>
      <c r="AA53" s="23">
        <f t="shared" si="12"/>
        <v>30508.473999999998</v>
      </c>
      <c r="AB53" s="24">
        <f t="shared" si="13"/>
        <v>35999.999319999995</v>
      </c>
      <c r="AC53" s="14" t="s">
        <v>96</v>
      </c>
      <c r="AD53" s="13" t="s">
        <v>122</v>
      </c>
      <c r="AE53" s="127" t="s">
        <v>122</v>
      </c>
      <c r="AF53" s="25" t="s">
        <v>123</v>
      </c>
      <c r="AG53" s="107">
        <v>42491</v>
      </c>
      <c r="AH53" s="108">
        <v>42491</v>
      </c>
      <c r="AI53" s="58"/>
      <c r="AJ53" s="58"/>
      <c r="AK53" s="112" t="str">
        <f t="shared" si="9"/>
        <v>Поставка песка</v>
      </c>
      <c r="AL53" s="14" t="s">
        <v>106</v>
      </c>
      <c r="AM53" s="22" t="s">
        <v>325</v>
      </c>
      <c r="AN53" s="14" t="s">
        <v>326</v>
      </c>
      <c r="AO53" s="91">
        <v>36</v>
      </c>
      <c r="AP53" s="16" t="s">
        <v>124</v>
      </c>
      <c r="AQ53" s="13" t="s">
        <v>125</v>
      </c>
      <c r="AR53" s="107">
        <v>42491</v>
      </c>
      <c r="AS53" s="108">
        <v>42491</v>
      </c>
      <c r="AT53" s="108">
        <v>42522</v>
      </c>
      <c r="AU53" s="72">
        <v>2016</v>
      </c>
      <c r="AV53" s="58"/>
      <c r="AW53" s="57" t="s">
        <v>100</v>
      </c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</row>
    <row r="54" spans="1:61" s="59" customFormat="1" ht="36.75" customHeight="1">
      <c r="A54" s="73">
        <v>8</v>
      </c>
      <c r="B54" s="72">
        <v>1608</v>
      </c>
      <c r="C54" s="13" t="s">
        <v>119</v>
      </c>
      <c r="D54" s="13"/>
      <c r="E54" s="58"/>
      <c r="F54" s="20" t="s">
        <v>206</v>
      </c>
      <c r="G54" s="142">
        <v>2943218</v>
      </c>
      <c r="H54" s="146" t="s">
        <v>271</v>
      </c>
      <c r="I54" s="14" t="s">
        <v>238</v>
      </c>
      <c r="J54" s="58"/>
      <c r="K54" s="57" t="s">
        <v>312</v>
      </c>
      <c r="L54" s="13" t="s">
        <v>149</v>
      </c>
      <c r="M54" s="58"/>
      <c r="N54" s="58"/>
      <c r="O54" s="58"/>
      <c r="P54" s="23">
        <f>43305.084+5084.75</f>
        <v>48389.834000000003</v>
      </c>
      <c r="Q54" s="24">
        <f t="shared" si="11"/>
        <v>57100.004119999998</v>
      </c>
      <c r="R54" s="58"/>
      <c r="S54" s="58"/>
      <c r="T54" s="58"/>
      <c r="U54" s="58"/>
      <c r="V54" s="58"/>
      <c r="W54" s="58"/>
      <c r="X54" s="58"/>
      <c r="Y54" s="58"/>
      <c r="Z54" s="58"/>
      <c r="AA54" s="23">
        <f t="shared" si="12"/>
        <v>48389.834000000003</v>
      </c>
      <c r="AB54" s="24">
        <f t="shared" si="13"/>
        <v>57100.004119999998</v>
      </c>
      <c r="AC54" s="14" t="s">
        <v>96</v>
      </c>
      <c r="AD54" s="13" t="s">
        <v>122</v>
      </c>
      <c r="AE54" s="127" t="s">
        <v>122</v>
      </c>
      <c r="AF54" s="25" t="s">
        <v>123</v>
      </c>
      <c r="AG54" s="107">
        <v>42430</v>
      </c>
      <c r="AH54" s="108">
        <v>42461</v>
      </c>
      <c r="AI54" s="58"/>
      <c r="AJ54" s="58"/>
      <c r="AK54" s="112" t="str">
        <f t="shared" si="9"/>
        <v>Поставка электромотнажной продукции продукции</v>
      </c>
      <c r="AL54" s="14" t="s">
        <v>106</v>
      </c>
      <c r="AM54" s="22"/>
      <c r="AN54" s="14"/>
      <c r="AO54" s="91">
        <v>0</v>
      </c>
      <c r="AP54" s="16" t="s">
        <v>124</v>
      </c>
      <c r="AQ54" s="13" t="s">
        <v>125</v>
      </c>
      <c r="AR54" s="107">
        <v>42461</v>
      </c>
      <c r="AS54" s="107">
        <v>42462</v>
      </c>
      <c r="AT54" s="107">
        <v>42491</v>
      </c>
      <c r="AU54" s="72">
        <v>2016</v>
      </c>
      <c r="AV54" s="58"/>
      <c r="AW54" s="57" t="s">
        <v>100</v>
      </c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</row>
    <row r="55" spans="1:61" s="59" customFormat="1" ht="34.5" customHeight="1">
      <c r="A55" s="73">
        <v>8</v>
      </c>
      <c r="B55" s="72">
        <v>1608</v>
      </c>
      <c r="C55" s="13" t="s">
        <v>119</v>
      </c>
      <c r="D55" s="13"/>
      <c r="E55" s="58"/>
      <c r="F55" s="20" t="s">
        <v>245</v>
      </c>
      <c r="G55" s="140">
        <v>2893714</v>
      </c>
      <c r="H55" s="146" t="s">
        <v>272</v>
      </c>
      <c r="I55" s="14" t="s">
        <v>207</v>
      </c>
      <c r="J55" s="58"/>
      <c r="K55" s="57" t="s">
        <v>312</v>
      </c>
      <c r="L55" s="13" t="s">
        <v>149</v>
      </c>
      <c r="M55" s="58"/>
      <c r="N55" s="58"/>
      <c r="O55" s="58"/>
      <c r="P55" s="23">
        <v>4406.7790000000005</v>
      </c>
      <c r="Q55" s="24">
        <f t="shared" si="11"/>
        <v>5199.9992200000006</v>
      </c>
      <c r="R55" s="58"/>
      <c r="S55" s="58"/>
      <c r="T55" s="58"/>
      <c r="U55" s="58"/>
      <c r="V55" s="58"/>
      <c r="W55" s="58"/>
      <c r="X55" s="58"/>
      <c r="Y55" s="58"/>
      <c r="Z55" s="58"/>
      <c r="AA55" s="23">
        <f t="shared" si="12"/>
        <v>4406.7790000000005</v>
      </c>
      <c r="AB55" s="24">
        <f t="shared" si="13"/>
        <v>5199.9992200000006</v>
      </c>
      <c r="AC55" s="14" t="s">
        <v>96</v>
      </c>
      <c r="AD55" s="13" t="s">
        <v>122</v>
      </c>
      <c r="AE55" s="127" t="s">
        <v>122</v>
      </c>
      <c r="AF55" s="25" t="s">
        <v>123</v>
      </c>
      <c r="AG55" s="107">
        <v>42430</v>
      </c>
      <c r="AH55" s="108">
        <v>42461</v>
      </c>
      <c r="AI55" s="58"/>
      <c r="AJ55" s="58"/>
      <c r="AK55" s="112" t="str">
        <f t="shared" si="9"/>
        <v>Поставка ручек для дверей,тумбочек</v>
      </c>
      <c r="AL55" s="14" t="s">
        <v>106</v>
      </c>
      <c r="AM55" s="22" t="s">
        <v>94</v>
      </c>
      <c r="AN55" s="14" t="s">
        <v>93</v>
      </c>
      <c r="AO55" s="91">
        <v>65</v>
      </c>
      <c r="AP55" s="16" t="s">
        <v>124</v>
      </c>
      <c r="AQ55" s="13" t="s">
        <v>125</v>
      </c>
      <c r="AR55" s="107">
        <v>42461</v>
      </c>
      <c r="AS55" s="108">
        <v>42461</v>
      </c>
      <c r="AT55" s="108">
        <v>42491</v>
      </c>
      <c r="AU55" s="72">
        <v>2016</v>
      </c>
      <c r="AV55" s="58"/>
      <c r="AW55" s="57" t="s">
        <v>100</v>
      </c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</row>
    <row r="56" spans="1:61" s="59" customFormat="1" ht="39" customHeight="1">
      <c r="A56" s="73">
        <v>8</v>
      </c>
      <c r="B56" s="72">
        <v>1608</v>
      </c>
      <c r="C56" s="13" t="s">
        <v>119</v>
      </c>
      <c r="D56" s="13"/>
      <c r="E56" s="58"/>
      <c r="F56" s="20" t="s">
        <v>206</v>
      </c>
      <c r="G56" s="142">
        <v>2943218</v>
      </c>
      <c r="H56" s="146" t="s">
        <v>273</v>
      </c>
      <c r="I56" s="14" t="s">
        <v>291</v>
      </c>
      <c r="J56" s="58"/>
      <c r="K56" s="57" t="s">
        <v>312</v>
      </c>
      <c r="L56" s="13" t="s">
        <v>149</v>
      </c>
      <c r="M56" s="58"/>
      <c r="N56" s="58"/>
      <c r="O56" s="58"/>
      <c r="P56" s="23">
        <v>5974.576</v>
      </c>
      <c r="Q56" s="24">
        <f t="shared" si="11"/>
        <v>7049.9996799999999</v>
      </c>
      <c r="R56" s="58"/>
      <c r="S56" s="58"/>
      <c r="T56" s="58"/>
      <c r="U56" s="58"/>
      <c r="V56" s="58"/>
      <c r="W56" s="58"/>
      <c r="X56" s="58"/>
      <c r="Y56" s="58"/>
      <c r="Z56" s="58"/>
      <c r="AA56" s="23">
        <f t="shared" si="12"/>
        <v>5974.576</v>
      </c>
      <c r="AB56" s="24">
        <f t="shared" si="13"/>
        <v>7049.9996799999999</v>
      </c>
      <c r="AC56" s="14" t="s">
        <v>96</v>
      </c>
      <c r="AD56" s="13" t="s">
        <v>122</v>
      </c>
      <c r="AE56" s="127" t="s">
        <v>122</v>
      </c>
      <c r="AF56" s="25" t="s">
        <v>123</v>
      </c>
      <c r="AG56" s="107">
        <v>42461</v>
      </c>
      <c r="AH56" s="108">
        <v>42491</v>
      </c>
      <c r="AI56" s="108"/>
      <c r="AJ56" s="108"/>
      <c r="AK56" s="112" t="str">
        <f t="shared" si="9"/>
        <v>Поставка трубчатых электронагревателей</v>
      </c>
      <c r="AL56" s="14" t="s">
        <v>106</v>
      </c>
      <c r="AM56" s="22" t="s">
        <v>94</v>
      </c>
      <c r="AN56" s="14" t="s">
        <v>93</v>
      </c>
      <c r="AO56" s="91">
        <v>5</v>
      </c>
      <c r="AP56" s="16" t="s">
        <v>124</v>
      </c>
      <c r="AQ56" s="13" t="s">
        <v>125</v>
      </c>
      <c r="AR56" s="108">
        <v>42491</v>
      </c>
      <c r="AS56" s="108">
        <v>42491</v>
      </c>
      <c r="AT56" s="108">
        <v>42491</v>
      </c>
      <c r="AU56" s="72">
        <v>2016</v>
      </c>
      <c r="AV56" s="58"/>
      <c r="AW56" s="57" t="s">
        <v>100</v>
      </c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</row>
    <row r="57" spans="1:61" s="59" customFormat="1" ht="36" customHeight="1">
      <c r="A57" s="73">
        <v>8</v>
      </c>
      <c r="B57" s="72">
        <v>1608</v>
      </c>
      <c r="C57" s="13" t="s">
        <v>119</v>
      </c>
      <c r="D57" s="13"/>
      <c r="E57" s="58"/>
      <c r="F57" s="21" t="s">
        <v>210</v>
      </c>
      <c r="G57" s="138">
        <v>2424810</v>
      </c>
      <c r="H57" s="143" t="s">
        <v>274</v>
      </c>
      <c r="I57" s="48" t="s">
        <v>209</v>
      </c>
      <c r="J57" s="58"/>
      <c r="K57" s="57" t="s">
        <v>312</v>
      </c>
      <c r="L57" s="13" t="s">
        <v>149</v>
      </c>
      <c r="M57" s="58"/>
      <c r="N57" s="58"/>
      <c r="O57" s="58"/>
      <c r="P57" s="23">
        <v>28813.56</v>
      </c>
      <c r="Q57" s="149">
        <f t="shared" si="11"/>
        <v>34000.000800000002</v>
      </c>
      <c r="R57" s="58"/>
      <c r="S57" s="58"/>
      <c r="T57" s="58"/>
      <c r="U57" s="58"/>
      <c r="V57" s="58"/>
      <c r="W57" s="58"/>
      <c r="X57" s="58"/>
      <c r="Y57" s="58"/>
      <c r="Z57" s="58"/>
      <c r="AA57" s="23">
        <f t="shared" si="12"/>
        <v>28813.56</v>
      </c>
      <c r="AB57" s="24">
        <f t="shared" si="13"/>
        <v>34000.000800000002</v>
      </c>
      <c r="AC57" s="14" t="s">
        <v>96</v>
      </c>
      <c r="AD57" s="13" t="s">
        <v>122</v>
      </c>
      <c r="AE57" s="127" t="s">
        <v>122</v>
      </c>
      <c r="AF57" s="25" t="s">
        <v>123</v>
      </c>
      <c r="AG57" s="107">
        <v>42430</v>
      </c>
      <c r="AH57" s="108">
        <v>42461</v>
      </c>
      <c r="AI57" s="58"/>
      <c r="AJ57" s="58"/>
      <c r="AK57" s="112" t="str">
        <f t="shared" si="9"/>
        <v>Поставка моющих средств</v>
      </c>
      <c r="AL57" s="14" t="s">
        <v>106</v>
      </c>
      <c r="AM57" s="22"/>
      <c r="AN57" s="14"/>
      <c r="AO57" s="91">
        <v>0</v>
      </c>
      <c r="AP57" s="16" t="s">
        <v>124</v>
      </c>
      <c r="AQ57" s="13" t="s">
        <v>125</v>
      </c>
      <c r="AR57" s="107">
        <v>42461</v>
      </c>
      <c r="AS57" s="107">
        <v>42462</v>
      </c>
      <c r="AT57" s="107">
        <v>42491</v>
      </c>
      <c r="AU57" s="72">
        <v>2016</v>
      </c>
      <c r="AV57" s="58"/>
      <c r="AW57" s="57" t="s">
        <v>100</v>
      </c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</row>
    <row r="58" spans="1:61" s="59" customFormat="1" ht="39" customHeight="1">
      <c r="A58" s="73">
        <v>8</v>
      </c>
      <c r="B58" s="72">
        <v>1608</v>
      </c>
      <c r="C58" s="13" t="s">
        <v>119</v>
      </c>
      <c r="D58" s="13"/>
      <c r="E58" s="58"/>
      <c r="F58" s="20" t="s">
        <v>212</v>
      </c>
      <c r="G58" s="140">
        <v>1816161</v>
      </c>
      <c r="H58" s="146" t="s">
        <v>275</v>
      </c>
      <c r="I58" s="14" t="s">
        <v>211</v>
      </c>
      <c r="J58" s="58"/>
      <c r="K58" s="57" t="s">
        <v>312</v>
      </c>
      <c r="L58" s="13" t="s">
        <v>149</v>
      </c>
      <c r="M58" s="58"/>
      <c r="N58" s="58"/>
      <c r="O58" s="58"/>
      <c r="P58" s="23">
        <v>7627.1180000000004</v>
      </c>
      <c r="Q58" s="24">
        <f t="shared" si="11"/>
        <v>8999.9992399999992</v>
      </c>
      <c r="R58" s="58"/>
      <c r="S58" s="58"/>
      <c r="T58" s="58"/>
      <c r="U58" s="58"/>
      <c r="V58" s="58"/>
      <c r="W58" s="58"/>
      <c r="X58" s="58"/>
      <c r="Y58" s="58"/>
      <c r="Z58" s="58"/>
      <c r="AA58" s="23">
        <f t="shared" si="12"/>
        <v>7627.1180000000004</v>
      </c>
      <c r="AB58" s="24">
        <f t="shared" si="13"/>
        <v>8999.9992399999992</v>
      </c>
      <c r="AC58" s="14" t="s">
        <v>96</v>
      </c>
      <c r="AD58" s="13" t="s">
        <v>122</v>
      </c>
      <c r="AE58" s="127" t="s">
        <v>122</v>
      </c>
      <c r="AF58" s="25" t="s">
        <v>123</v>
      </c>
      <c r="AG58" s="107">
        <v>42461</v>
      </c>
      <c r="AH58" s="108">
        <v>42491</v>
      </c>
      <c r="AI58" s="58"/>
      <c r="AJ58" s="58"/>
      <c r="AK58" s="112" t="str">
        <f t="shared" si="9"/>
        <v>Поставка спецодежды</v>
      </c>
      <c r="AL58" s="14" t="s">
        <v>106</v>
      </c>
      <c r="AM58" s="22" t="s">
        <v>322</v>
      </c>
      <c r="AN58" s="14" t="s">
        <v>321</v>
      </c>
      <c r="AO58" s="91">
        <v>3</v>
      </c>
      <c r="AP58" s="16" t="s">
        <v>124</v>
      </c>
      <c r="AQ58" s="13" t="s">
        <v>125</v>
      </c>
      <c r="AR58" s="107">
        <v>42491</v>
      </c>
      <c r="AS58" s="107">
        <v>42491</v>
      </c>
      <c r="AT58" s="107">
        <v>42491</v>
      </c>
      <c r="AU58" s="72">
        <v>2016</v>
      </c>
      <c r="AV58" s="58"/>
      <c r="AW58" s="57" t="s">
        <v>100</v>
      </c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</row>
    <row r="59" spans="1:61" s="59" customFormat="1" ht="69" customHeight="1">
      <c r="A59" s="73">
        <v>8</v>
      </c>
      <c r="B59" s="72">
        <v>1608</v>
      </c>
      <c r="C59" s="13" t="s">
        <v>119</v>
      </c>
      <c r="D59" s="13"/>
      <c r="E59" s="58"/>
      <c r="F59" s="20" t="s">
        <v>213</v>
      </c>
      <c r="G59" s="140">
        <v>2109020</v>
      </c>
      <c r="H59" s="146" t="s">
        <v>276</v>
      </c>
      <c r="I59" s="48" t="s">
        <v>214</v>
      </c>
      <c r="J59" s="58"/>
      <c r="K59" s="57" t="s">
        <v>312</v>
      </c>
      <c r="L59" s="13" t="s">
        <v>149</v>
      </c>
      <c r="M59" s="58"/>
      <c r="N59" s="58"/>
      <c r="O59" s="58"/>
      <c r="P59" s="23">
        <v>38135.589999999997</v>
      </c>
      <c r="Q59" s="24">
        <f t="shared" si="11"/>
        <v>44999.996199999994</v>
      </c>
      <c r="R59" s="58"/>
      <c r="S59" s="58"/>
      <c r="T59" s="58"/>
      <c r="U59" s="58"/>
      <c r="V59" s="58"/>
      <c r="W59" s="58"/>
      <c r="X59" s="58"/>
      <c r="Y59" s="58"/>
      <c r="Z59" s="58"/>
      <c r="AA59" s="23">
        <f t="shared" si="12"/>
        <v>38135.589999999997</v>
      </c>
      <c r="AB59" s="24">
        <f t="shared" si="13"/>
        <v>44999.996199999994</v>
      </c>
      <c r="AC59" s="14" t="s">
        <v>96</v>
      </c>
      <c r="AD59" s="13" t="s">
        <v>122</v>
      </c>
      <c r="AE59" s="127" t="s">
        <v>122</v>
      </c>
      <c r="AF59" s="148" t="s">
        <v>123</v>
      </c>
      <c r="AG59" s="107">
        <v>42461</v>
      </c>
      <c r="AH59" s="108">
        <v>42491</v>
      </c>
      <c r="AI59" s="108"/>
      <c r="AJ59" s="108"/>
      <c r="AK59" s="112" t="str">
        <f t="shared" si="9"/>
        <v>Поставка канцелярских принадлежностей</v>
      </c>
      <c r="AL59" s="14" t="s">
        <v>106</v>
      </c>
      <c r="AM59" s="22"/>
      <c r="AN59" s="14"/>
      <c r="AO59" s="91">
        <v>0</v>
      </c>
      <c r="AP59" s="16" t="s">
        <v>124</v>
      </c>
      <c r="AQ59" s="13" t="s">
        <v>125</v>
      </c>
      <c r="AR59" s="108">
        <v>42491</v>
      </c>
      <c r="AS59" s="107">
        <v>42491</v>
      </c>
      <c r="AT59" s="108">
        <v>42583</v>
      </c>
      <c r="AU59" s="72">
        <v>2016</v>
      </c>
      <c r="AV59" s="58"/>
      <c r="AW59" s="57" t="s">
        <v>100</v>
      </c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</row>
    <row r="60" spans="1:61" s="59" customFormat="1" ht="37.5" customHeight="1">
      <c r="A60" s="73">
        <v>8</v>
      </c>
      <c r="B60" s="72">
        <v>1608</v>
      </c>
      <c r="C60" s="13" t="s">
        <v>119</v>
      </c>
      <c r="D60" s="13"/>
      <c r="E60" s="58"/>
      <c r="F60" s="20" t="s">
        <v>215</v>
      </c>
      <c r="G60" s="140">
        <v>2423000</v>
      </c>
      <c r="H60" s="146" t="s">
        <v>277</v>
      </c>
      <c r="I60" s="14" t="s">
        <v>216</v>
      </c>
      <c r="J60" s="58"/>
      <c r="K60" s="57" t="s">
        <v>312</v>
      </c>
      <c r="L60" s="13" t="s">
        <v>149</v>
      </c>
      <c r="M60" s="58"/>
      <c r="N60" s="58"/>
      <c r="O60" s="58"/>
      <c r="P60" s="23">
        <v>38172.879999999997</v>
      </c>
      <c r="Q60" s="24">
        <f t="shared" si="11"/>
        <v>45043.998399999997</v>
      </c>
      <c r="R60" s="58"/>
      <c r="S60" s="58"/>
      <c r="T60" s="58"/>
      <c r="U60" s="58"/>
      <c r="V60" s="58"/>
      <c r="W60" s="58"/>
      <c r="X60" s="58"/>
      <c r="Y60" s="58"/>
      <c r="Z60" s="58"/>
      <c r="AA60" s="23">
        <f t="shared" si="12"/>
        <v>38172.879999999997</v>
      </c>
      <c r="AB60" s="24">
        <f t="shared" si="13"/>
        <v>45043.998399999997</v>
      </c>
      <c r="AC60" s="14" t="s">
        <v>96</v>
      </c>
      <c r="AD60" s="13" t="s">
        <v>122</v>
      </c>
      <c r="AE60" s="127" t="s">
        <v>122</v>
      </c>
      <c r="AF60" s="25" t="s">
        <v>123</v>
      </c>
      <c r="AG60" s="107">
        <v>42461</v>
      </c>
      <c r="AH60" s="108">
        <v>42491</v>
      </c>
      <c r="AI60" s="108"/>
      <c r="AJ60" s="108"/>
      <c r="AK60" s="112" t="str">
        <f t="shared" si="9"/>
        <v>Поставка медикаментов</v>
      </c>
      <c r="AL60" s="14" t="s">
        <v>106</v>
      </c>
      <c r="AM60" s="22"/>
      <c r="AN60" s="14"/>
      <c r="AO60" s="91">
        <v>0</v>
      </c>
      <c r="AP60" s="16" t="s">
        <v>124</v>
      </c>
      <c r="AQ60" s="13" t="s">
        <v>125</v>
      </c>
      <c r="AR60" s="108">
        <v>42491</v>
      </c>
      <c r="AS60" s="107">
        <v>42491</v>
      </c>
      <c r="AT60" s="108">
        <v>42583</v>
      </c>
      <c r="AU60" s="72">
        <v>2016</v>
      </c>
      <c r="AV60" s="58"/>
      <c r="AW60" s="57" t="s">
        <v>100</v>
      </c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</row>
    <row r="61" spans="1:61" s="59" customFormat="1" ht="37.5" customHeight="1">
      <c r="A61" s="73">
        <v>8</v>
      </c>
      <c r="B61" s="72">
        <v>1608</v>
      </c>
      <c r="C61" s="13" t="s">
        <v>119</v>
      </c>
      <c r="D61" s="13"/>
      <c r="E61" s="58"/>
      <c r="F61" s="20" t="s">
        <v>215</v>
      </c>
      <c r="G61" s="140">
        <v>2423000</v>
      </c>
      <c r="H61" s="146" t="s">
        <v>278</v>
      </c>
      <c r="I61" s="14" t="s">
        <v>217</v>
      </c>
      <c r="J61" s="58"/>
      <c r="K61" s="57" t="s">
        <v>312</v>
      </c>
      <c r="L61" s="13" t="s">
        <v>149</v>
      </c>
      <c r="M61" s="58"/>
      <c r="N61" s="58"/>
      <c r="O61" s="58"/>
      <c r="P61" s="23">
        <v>12505.084000000001</v>
      </c>
      <c r="Q61" s="24">
        <f t="shared" si="11"/>
        <v>14755.99912</v>
      </c>
      <c r="R61" s="58"/>
      <c r="S61" s="58"/>
      <c r="T61" s="58"/>
      <c r="U61" s="58"/>
      <c r="V61" s="58"/>
      <c r="W61" s="58"/>
      <c r="X61" s="58"/>
      <c r="Y61" s="58"/>
      <c r="Z61" s="58"/>
      <c r="AA61" s="23">
        <f t="shared" si="12"/>
        <v>12505.084000000001</v>
      </c>
      <c r="AB61" s="24">
        <f t="shared" si="13"/>
        <v>14755.99912</v>
      </c>
      <c r="AC61" s="14" t="s">
        <v>96</v>
      </c>
      <c r="AD61" s="13" t="s">
        <v>122</v>
      </c>
      <c r="AE61" s="127" t="s">
        <v>122</v>
      </c>
      <c r="AF61" s="25" t="s">
        <v>123</v>
      </c>
      <c r="AG61" s="107">
        <v>42461</v>
      </c>
      <c r="AH61" s="108">
        <v>42491</v>
      </c>
      <c r="AI61" s="58"/>
      <c r="AJ61" s="58"/>
      <c r="AK61" s="112" t="str">
        <f t="shared" si="9"/>
        <v>Поставка медицинского оборудования</v>
      </c>
      <c r="AL61" s="14" t="s">
        <v>106</v>
      </c>
      <c r="AM61" s="22"/>
      <c r="AN61" s="14"/>
      <c r="AO61" s="91">
        <v>0</v>
      </c>
      <c r="AP61" s="16" t="s">
        <v>124</v>
      </c>
      <c r="AQ61" s="13" t="s">
        <v>125</v>
      </c>
      <c r="AR61" s="108">
        <v>42491</v>
      </c>
      <c r="AS61" s="107">
        <v>42491</v>
      </c>
      <c r="AT61" s="108">
        <v>42583</v>
      </c>
      <c r="AU61" s="72">
        <v>2016</v>
      </c>
      <c r="AV61" s="58"/>
      <c r="AW61" s="57" t="s">
        <v>100</v>
      </c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</row>
    <row r="62" spans="1:61" s="59" customFormat="1" ht="27.75" customHeight="1">
      <c r="A62" s="73">
        <v>8</v>
      </c>
      <c r="B62" s="72">
        <v>1608</v>
      </c>
      <c r="C62" s="13" t="s">
        <v>119</v>
      </c>
      <c r="D62" s="13"/>
      <c r="E62" s="58"/>
      <c r="F62" s="21" t="s">
        <v>297</v>
      </c>
      <c r="G62" s="131">
        <v>2219120</v>
      </c>
      <c r="H62" s="143" t="s">
        <v>279</v>
      </c>
      <c r="I62" s="136" t="s">
        <v>294</v>
      </c>
      <c r="J62" s="58"/>
      <c r="K62" s="57" t="s">
        <v>312</v>
      </c>
      <c r="L62" s="13" t="s">
        <v>149</v>
      </c>
      <c r="M62" s="58"/>
      <c r="N62" s="58"/>
      <c r="O62" s="58"/>
      <c r="P62" s="23">
        <v>9152.5400000000009</v>
      </c>
      <c r="Q62" s="24">
        <f t="shared" si="11"/>
        <v>10799.9972</v>
      </c>
      <c r="R62" s="58"/>
      <c r="S62" s="58"/>
      <c r="T62" s="58"/>
      <c r="U62" s="58"/>
      <c r="V62" s="58"/>
      <c r="W62" s="58"/>
      <c r="X62" s="58"/>
      <c r="Y62" s="58"/>
      <c r="Z62" s="58"/>
      <c r="AA62" s="23">
        <f t="shared" si="12"/>
        <v>9152.5400000000009</v>
      </c>
      <c r="AB62" s="24">
        <f t="shared" si="13"/>
        <v>10799.9972</v>
      </c>
      <c r="AC62" s="14" t="s">
        <v>96</v>
      </c>
      <c r="AD62" s="13" t="s">
        <v>122</v>
      </c>
      <c r="AE62" s="127" t="s">
        <v>122</v>
      </c>
      <c r="AF62" s="25" t="s">
        <v>123</v>
      </c>
      <c r="AG62" s="107">
        <v>42461</v>
      </c>
      <c r="AH62" s="108">
        <v>42461</v>
      </c>
      <c r="AI62" s="58"/>
      <c r="AJ62" s="58"/>
      <c r="AK62" s="112" t="str">
        <f t="shared" si="9"/>
        <v>Поставка бланков путевок</v>
      </c>
      <c r="AL62" s="14" t="s">
        <v>106</v>
      </c>
      <c r="AM62" s="22" t="s">
        <v>94</v>
      </c>
      <c r="AN62" s="14" t="s">
        <v>93</v>
      </c>
      <c r="AO62" s="91">
        <v>700</v>
      </c>
      <c r="AP62" s="16" t="s">
        <v>124</v>
      </c>
      <c r="AQ62" s="13" t="s">
        <v>125</v>
      </c>
      <c r="AR62" s="108">
        <v>42471</v>
      </c>
      <c r="AS62" s="108">
        <v>42472</v>
      </c>
      <c r="AT62" s="108">
        <v>42491</v>
      </c>
      <c r="AU62" s="72">
        <v>2016</v>
      </c>
      <c r="AV62" s="58"/>
      <c r="AW62" s="57" t="s">
        <v>100</v>
      </c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</row>
    <row r="63" spans="1:61" s="59" customFormat="1" ht="42.75" customHeight="1">
      <c r="A63" s="73">
        <v>8</v>
      </c>
      <c r="B63" s="72">
        <v>1608</v>
      </c>
      <c r="C63" s="13" t="s">
        <v>119</v>
      </c>
      <c r="D63" s="13"/>
      <c r="E63" s="58"/>
      <c r="F63" s="21" t="s">
        <v>218</v>
      </c>
      <c r="G63" s="138">
        <v>2029360</v>
      </c>
      <c r="H63" s="143" t="s">
        <v>280</v>
      </c>
      <c r="I63" s="11" t="s">
        <v>219</v>
      </c>
      <c r="J63" s="58"/>
      <c r="K63" s="57" t="s">
        <v>312</v>
      </c>
      <c r="L63" s="13" t="s">
        <v>149</v>
      </c>
      <c r="M63" s="58"/>
      <c r="N63" s="58"/>
      <c r="O63" s="58"/>
      <c r="P63" s="23">
        <v>38008.474000000002</v>
      </c>
      <c r="Q63" s="24">
        <f t="shared" si="11"/>
        <v>44849.999320000003</v>
      </c>
      <c r="R63" s="58"/>
      <c r="S63" s="58"/>
      <c r="T63" s="58"/>
      <c r="U63" s="58"/>
      <c r="V63" s="58"/>
      <c r="W63" s="58"/>
      <c r="X63" s="58"/>
      <c r="Y63" s="58"/>
      <c r="Z63" s="58"/>
      <c r="AA63" s="23">
        <f t="shared" si="12"/>
        <v>38008.474000000002</v>
      </c>
      <c r="AB63" s="24">
        <f t="shared" si="13"/>
        <v>44849.999320000003</v>
      </c>
      <c r="AC63" s="14" t="s">
        <v>96</v>
      </c>
      <c r="AD63" s="13" t="s">
        <v>122</v>
      </c>
      <c r="AE63" s="127" t="s">
        <v>122</v>
      </c>
      <c r="AF63" s="25" t="s">
        <v>123</v>
      </c>
      <c r="AG63" s="107">
        <v>42461</v>
      </c>
      <c r="AH63" s="108">
        <v>42491</v>
      </c>
      <c r="AI63" s="108"/>
      <c r="AJ63" s="108"/>
      <c r="AK63" s="112" t="str">
        <f t="shared" si="9"/>
        <v>Поставка спортинвентаря</v>
      </c>
      <c r="AL63" s="14" t="s">
        <v>106</v>
      </c>
      <c r="AM63" s="22"/>
      <c r="AN63" s="14"/>
      <c r="AO63" s="91">
        <v>0</v>
      </c>
      <c r="AP63" s="16" t="s">
        <v>124</v>
      </c>
      <c r="AQ63" s="13" t="s">
        <v>125</v>
      </c>
      <c r="AR63" s="108">
        <v>42501</v>
      </c>
      <c r="AS63" s="108">
        <v>42502</v>
      </c>
      <c r="AT63" s="108">
        <v>42583</v>
      </c>
      <c r="AU63" s="72">
        <v>2016</v>
      </c>
      <c r="AV63" s="58"/>
      <c r="AW63" s="57" t="s">
        <v>100</v>
      </c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</row>
    <row r="64" spans="1:61" s="59" customFormat="1" ht="37.5" customHeight="1">
      <c r="A64" s="70">
        <v>8</v>
      </c>
      <c r="B64" s="72">
        <v>1608</v>
      </c>
      <c r="C64" s="13" t="s">
        <v>119</v>
      </c>
      <c r="D64" s="13"/>
      <c r="E64" s="58"/>
      <c r="F64" s="18" t="s">
        <v>298</v>
      </c>
      <c r="G64" s="131">
        <v>3693660</v>
      </c>
      <c r="H64" s="145" t="s">
        <v>281</v>
      </c>
      <c r="I64" s="13" t="s">
        <v>220</v>
      </c>
      <c r="J64" s="58"/>
      <c r="K64" s="57" t="s">
        <v>312</v>
      </c>
      <c r="L64" s="13" t="s">
        <v>149</v>
      </c>
      <c r="M64" s="58"/>
      <c r="N64" s="58"/>
      <c r="O64" s="58"/>
      <c r="P64" s="23">
        <v>78135.59</v>
      </c>
      <c r="Q64" s="24">
        <f t="shared" si="11"/>
        <v>92199.996199999994</v>
      </c>
      <c r="R64" s="58"/>
      <c r="S64" s="58"/>
      <c r="T64" s="58"/>
      <c r="U64" s="58"/>
      <c r="V64" s="58"/>
      <c r="W64" s="58"/>
      <c r="X64" s="58"/>
      <c r="Y64" s="58"/>
      <c r="Z64" s="58"/>
      <c r="AA64" s="23">
        <f t="shared" si="12"/>
        <v>78135.59</v>
      </c>
      <c r="AB64" s="24">
        <f t="shared" si="13"/>
        <v>92199.996199999994</v>
      </c>
      <c r="AC64" s="14" t="s">
        <v>96</v>
      </c>
      <c r="AD64" s="13" t="s">
        <v>122</v>
      </c>
      <c r="AE64" s="127" t="s">
        <v>122</v>
      </c>
      <c r="AF64" s="25" t="s">
        <v>123</v>
      </c>
      <c r="AG64" s="107">
        <v>42461</v>
      </c>
      <c r="AH64" s="108">
        <v>42491</v>
      </c>
      <c r="AI64" s="58"/>
      <c r="AJ64" s="58"/>
      <c r="AK64" s="112" t="str">
        <f t="shared" si="9"/>
        <v>Поставка наградного материала</v>
      </c>
      <c r="AL64" s="14" t="s">
        <v>106</v>
      </c>
      <c r="AM64" s="22"/>
      <c r="AN64" s="14"/>
      <c r="AO64" s="91">
        <v>0</v>
      </c>
      <c r="AP64" s="16" t="s">
        <v>124</v>
      </c>
      <c r="AQ64" s="13" t="s">
        <v>125</v>
      </c>
      <c r="AR64" s="107">
        <v>42491</v>
      </c>
      <c r="AS64" s="107">
        <v>42491</v>
      </c>
      <c r="AT64" s="108">
        <v>42583</v>
      </c>
      <c r="AU64" s="72">
        <v>2016</v>
      </c>
      <c r="AV64" s="58"/>
      <c r="AW64" s="57" t="s">
        <v>100</v>
      </c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</row>
    <row r="65" spans="1:61" s="59" customFormat="1" ht="36" customHeight="1">
      <c r="A65" s="70">
        <v>8</v>
      </c>
      <c r="B65" s="72">
        <v>1608</v>
      </c>
      <c r="C65" s="13" t="s">
        <v>119</v>
      </c>
      <c r="D65" s="13"/>
      <c r="E65" s="58"/>
      <c r="F65" s="18" t="s">
        <v>226</v>
      </c>
      <c r="G65" s="138">
        <v>2897040</v>
      </c>
      <c r="H65" s="145" t="s">
        <v>282</v>
      </c>
      <c r="I65" s="13" t="s">
        <v>231</v>
      </c>
      <c r="J65" s="58"/>
      <c r="K65" s="57" t="s">
        <v>312</v>
      </c>
      <c r="L65" s="13" t="s">
        <v>149</v>
      </c>
      <c r="M65" s="58"/>
      <c r="N65" s="58"/>
      <c r="O65" s="58"/>
      <c r="P65" s="23">
        <f>31186.44+9491.53</f>
        <v>40677.97</v>
      </c>
      <c r="Q65" s="24">
        <f t="shared" si="11"/>
        <v>48000.0046</v>
      </c>
      <c r="R65" s="58"/>
      <c r="S65" s="58"/>
      <c r="T65" s="58"/>
      <c r="U65" s="58"/>
      <c r="V65" s="58"/>
      <c r="W65" s="58"/>
      <c r="X65" s="58"/>
      <c r="Y65" s="58"/>
      <c r="Z65" s="58"/>
      <c r="AA65" s="23">
        <f t="shared" si="12"/>
        <v>40677.97</v>
      </c>
      <c r="AB65" s="24">
        <f t="shared" si="13"/>
        <v>48000.0046</v>
      </c>
      <c r="AC65" s="13" t="s">
        <v>96</v>
      </c>
      <c r="AD65" s="13" t="s">
        <v>122</v>
      </c>
      <c r="AE65" s="127" t="s">
        <v>122</v>
      </c>
      <c r="AF65" s="25" t="s">
        <v>123</v>
      </c>
      <c r="AG65" s="107">
        <v>42430</v>
      </c>
      <c r="AH65" s="108">
        <v>42461</v>
      </c>
      <c r="AI65" s="58"/>
      <c r="AJ65" s="58"/>
      <c r="AK65" s="112" t="str">
        <f t="shared" si="9"/>
        <v>Поставка сантехнической продукции</v>
      </c>
      <c r="AL65" s="14" t="s">
        <v>106</v>
      </c>
      <c r="AM65" s="22"/>
      <c r="AN65" s="14"/>
      <c r="AO65" s="91">
        <v>0</v>
      </c>
      <c r="AP65" s="16" t="s">
        <v>124</v>
      </c>
      <c r="AQ65" s="13" t="s">
        <v>125</v>
      </c>
      <c r="AR65" s="107">
        <v>42461</v>
      </c>
      <c r="AS65" s="106">
        <v>42461</v>
      </c>
      <c r="AT65" s="108">
        <v>42491</v>
      </c>
      <c r="AU65" s="72">
        <v>2016</v>
      </c>
      <c r="AV65" s="58"/>
      <c r="AW65" s="57" t="s">
        <v>100</v>
      </c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</row>
    <row r="66" spans="1:61" s="59" customFormat="1" ht="43.5" customHeight="1">
      <c r="A66" s="73">
        <v>8</v>
      </c>
      <c r="B66" s="72">
        <v>1608</v>
      </c>
      <c r="C66" s="13" t="s">
        <v>119</v>
      </c>
      <c r="D66" s="13"/>
      <c r="E66" s="58"/>
      <c r="F66" s="20" t="s">
        <v>227</v>
      </c>
      <c r="G66" s="140">
        <v>2422000</v>
      </c>
      <c r="H66" s="146" t="s">
        <v>283</v>
      </c>
      <c r="I66" s="14" t="s">
        <v>228</v>
      </c>
      <c r="J66" s="58"/>
      <c r="K66" s="57" t="s">
        <v>312</v>
      </c>
      <c r="L66" s="13" t="s">
        <v>149</v>
      </c>
      <c r="M66" s="58"/>
      <c r="N66" s="58"/>
      <c r="O66" s="58"/>
      <c r="P66" s="23">
        <v>83983.05</v>
      </c>
      <c r="Q66" s="24">
        <f t="shared" si="11"/>
        <v>99099.998999999996</v>
      </c>
      <c r="R66" s="58"/>
      <c r="S66" s="58"/>
      <c r="T66" s="58"/>
      <c r="U66" s="58"/>
      <c r="V66" s="58"/>
      <c r="W66" s="58"/>
      <c r="X66" s="58"/>
      <c r="Y66" s="58"/>
      <c r="Z66" s="58"/>
      <c r="AA66" s="23">
        <f t="shared" si="12"/>
        <v>83983.05</v>
      </c>
      <c r="AB66" s="24">
        <f t="shared" si="13"/>
        <v>99099.998999999996</v>
      </c>
      <c r="AC66" s="13" t="s">
        <v>96</v>
      </c>
      <c r="AD66" s="13" t="s">
        <v>122</v>
      </c>
      <c r="AE66" s="127" t="s">
        <v>122</v>
      </c>
      <c r="AF66" s="25" t="s">
        <v>123</v>
      </c>
      <c r="AG66" s="107">
        <v>42430</v>
      </c>
      <c r="AH66" s="108">
        <v>42461</v>
      </c>
      <c r="AI66" s="58"/>
      <c r="AJ66" s="58"/>
      <c r="AK66" s="112" t="str">
        <f t="shared" si="9"/>
        <v>Поставка лакокрасочной продукции</v>
      </c>
      <c r="AL66" s="14" t="s">
        <v>106</v>
      </c>
      <c r="AM66" s="22" t="s">
        <v>324</v>
      </c>
      <c r="AN66" s="14" t="s">
        <v>323</v>
      </c>
      <c r="AO66" s="91">
        <v>100</v>
      </c>
      <c r="AP66" s="16" t="s">
        <v>124</v>
      </c>
      <c r="AQ66" s="13" t="s">
        <v>125</v>
      </c>
      <c r="AR66" s="107">
        <v>42461</v>
      </c>
      <c r="AS66" s="106">
        <v>42461</v>
      </c>
      <c r="AT66" s="108">
        <v>42491</v>
      </c>
      <c r="AU66" s="72">
        <v>2016</v>
      </c>
      <c r="AV66" s="58"/>
      <c r="AW66" s="57" t="s">
        <v>100</v>
      </c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</row>
    <row r="67" spans="1:61" s="59" customFormat="1" ht="46.5" customHeight="1">
      <c r="A67" s="70">
        <v>8</v>
      </c>
      <c r="B67" s="72">
        <v>1608</v>
      </c>
      <c r="C67" s="13" t="s">
        <v>119</v>
      </c>
      <c r="D67" s="13"/>
      <c r="E67" s="58"/>
      <c r="F67" s="19" t="s">
        <v>229</v>
      </c>
      <c r="G67" s="138">
        <v>2694000</v>
      </c>
      <c r="H67" s="143" t="s">
        <v>284</v>
      </c>
      <c r="I67" s="11" t="s">
        <v>233</v>
      </c>
      <c r="J67" s="58"/>
      <c r="K67" s="57" t="s">
        <v>312</v>
      </c>
      <c r="L67" s="13" t="s">
        <v>149</v>
      </c>
      <c r="M67" s="58"/>
      <c r="N67" s="58"/>
      <c r="O67" s="58"/>
      <c r="P67" s="23">
        <v>11991.53</v>
      </c>
      <c r="Q67" s="24">
        <v>14150</v>
      </c>
      <c r="R67" s="58"/>
      <c r="S67" s="58"/>
      <c r="T67" s="58"/>
      <c r="U67" s="58"/>
      <c r="V67" s="58"/>
      <c r="W67" s="58"/>
      <c r="X67" s="58"/>
      <c r="Y67" s="58"/>
      <c r="Z67" s="58"/>
      <c r="AA67" s="23">
        <f t="shared" si="12"/>
        <v>11991.53</v>
      </c>
      <c r="AB67" s="24">
        <f t="shared" si="13"/>
        <v>14150</v>
      </c>
      <c r="AC67" s="13" t="s">
        <v>96</v>
      </c>
      <c r="AD67" s="13" t="s">
        <v>122</v>
      </c>
      <c r="AE67" s="127" t="s">
        <v>122</v>
      </c>
      <c r="AF67" s="25" t="s">
        <v>123</v>
      </c>
      <c r="AG67" s="107">
        <v>42430</v>
      </c>
      <c r="AH67" s="108">
        <v>42461</v>
      </c>
      <c r="AI67" s="58"/>
      <c r="AJ67" s="58"/>
      <c r="AK67" s="112" t="str">
        <f t="shared" si="9"/>
        <v>Поставка ручного инструмента (кисти, валики,сверла)</v>
      </c>
      <c r="AL67" s="14" t="s">
        <v>106</v>
      </c>
      <c r="AM67" s="22"/>
      <c r="AN67" s="14"/>
      <c r="AO67" s="91">
        <v>0</v>
      </c>
      <c r="AP67" s="16" t="s">
        <v>124</v>
      </c>
      <c r="AQ67" s="13" t="s">
        <v>125</v>
      </c>
      <c r="AR67" s="107">
        <v>42461</v>
      </c>
      <c r="AS67" s="106">
        <v>42461</v>
      </c>
      <c r="AT67" s="108">
        <v>42491</v>
      </c>
      <c r="AU67" s="72">
        <v>2016</v>
      </c>
      <c r="AV67" s="58"/>
      <c r="AW67" s="57" t="s">
        <v>100</v>
      </c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</row>
    <row r="68" spans="1:61" s="59" customFormat="1" ht="51.75" customHeight="1">
      <c r="A68" s="70">
        <v>8</v>
      </c>
      <c r="B68" s="72">
        <v>1608</v>
      </c>
      <c r="C68" s="13" t="s">
        <v>119</v>
      </c>
      <c r="D68" s="13"/>
      <c r="E68" s="58"/>
      <c r="F68" s="19" t="s">
        <v>229</v>
      </c>
      <c r="G68" s="138">
        <v>2694000</v>
      </c>
      <c r="H68" s="145" t="s">
        <v>285</v>
      </c>
      <c r="I68" s="13" t="s">
        <v>250</v>
      </c>
      <c r="J68" s="58"/>
      <c r="K68" s="57" t="s">
        <v>312</v>
      </c>
      <c r="L68" s="13" t="s">
        <v>149</v>
      </c>
      <c r="M68" s="58"/>
      <c r="N68" s="58"/>
      <c r="O68" s="58"/>
      <c r="P68" s="23">
        <v>17881.36</v>
      </c>
      <c r="Q68" s="24">
        <f t="shared" si="11"/>
        <v>21100.004799999999</v>
      </c>
      <c r="R68" s="58"/>
      <c r="S68" s="58"/>
      <c r="T68" s="58"/>
      <c r="U68" s="58"/>
      <c r="V68" s="58"/>
      <c r="W68" s="58"/>
      <c r="X68" s="58"/>
      <c r="Y68" s="58"/>
      <c r="Z68" s="58"/>
      <c r="AA68" s="23">
        <f t="shared" si="12"/>
        <v>17881.36</v>
      </c>
      <c r="AB68" s="24">
        <f t="shared" si="13"/>
        <v>21100.004799999999</v>
      </c>
      <c r="AC68" s="13" t="s">
        <v>96</v>
      </c>
      <c r="AD68" s="13" t="s">
        <v>122</v>
      </c>
      <c r="AE68" s="127" t="s">
        <v>122</v>
      </c>
      <c r="AF68" s="25" t="s">
        <v>123</v>
      </c>
      <c r="AG68" s="107">
        <v>42430</v>
      </c>
      <c r="AH68" s="106">
        <v>42461</v>
      </c>
      <c r="AI68" s="58"/>
      <c r="AJ68" s="58"/>
      <c r="AK68" s="112" t="str">
        <f t="shared" si="9"/>
        <v>Поставка отделочных материалов, облицовочной плитки</v>
      </c>
      <c r="AL68" s="14" t="s">
        <v>106</v>
      </c>
      <c r="AM68" s="16"/>
      <c r="AN68" s="13"/>
      <c r="AO68" s="83">
        <v>0</v>
      </c>
      <c r="AP68" s="16" t="s">
        <v>124</v>
      </c>
      <c r="AQ68" s="13" t="s">
        <v>125</v>
      </c>
      <c r="AR68" s="107">
        <v>42461</v>
      </c>
      <c r="AS68" s="106">
        <v>42461</v>
      </c>
      <c r="AT68" s="108">
        <v>42491</v>
      </c>
      <c r="AU68" s="72">
        <v>2016</v>
      </c>
      <c r="AV68" s="58"/>
      <c r="AW68" s="57" t="s">
        <v>100</v>
      </c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</row>
    <row r="69" spans="1:61" s="59" customFormat="1" ht="57.75" customHeight="1">
      <c r="A69" s="70">
        <v>8</v>
      </c>
      <c r="B69" s="72">
        <v>1608</v>
      </c>
      <c r="C69" s="13" t="s">
        <v>119</v>
      </c>
      <c r="D69" s="13"/>
      <c r="E69" s="58"/>
      <c r="F69" s="18" t="s">
        <v>230</v>
      </c>
      <c r="G69" s="138">
        <v>2522130</v>
      </c>
      <c r="H69" s="145" t="s">
        <v>286</v>
      </c>
      <c r="I69" s="13" t="s">
        <v>234</v>
      </c>
      <c r="J69" s="58"/>
      <c r="K69" s="57" t="s">
        <v>312</v>
      </c>
      <c r="L69" s="13" t="s">
        <v>149</v>
      </c>
      <c r="M69" s="58"/>
      <c r="N69" s="58"/>
      <c r="O69" s="58"/>
      <c r="P69" s="23">
        <v>10508.48</v>
      </c>
      <c r="Q69" s="24">
        <f t="shared" si="11"/>
        <v>12400.006399999998</v>
      </c>
      <c r="R69" s="58"/>
      <c r="S69" s="58"/>
      <c r="T69" s="58"/>
      <c r="U69" s="58"/>
      <c r="V69" s="58"/>
      <c r="W69" s="58"/>
      <c r="X69" s="58"/>
      <c r="Y69" s="58"/>
      <c r="Z69" s="58"/>
      <c r="AA69" s="23">
        <f t="shared" si="12"/>
        <v>10508.48</v>
      </c>
      <c r="AB69" s="24">
        <f t="shared" si="13"/>
        <v>12400.006399999998</v>
      </c>
      <c r="AC69" s="13" t="s">
        <v>96</v>
      </c>
      <c r="AD69" s="13" t="s">
        <v>122</v>
      </c>
      <c r="AE69" s="127" t="s">
        <v>122</v>
      </c>
      <c r="AF69" s="25" t="s">
        <v>123</v>
      </c>
      <c r="AG69" s="107">
        <v>42430</v>
      </c>
      <c r="AH69" s="106">
        <v>42461</v>
      </c>
      <c r="AI69" s="58"/>
      <c r="AJ69" s="58"/>
      <c r="AK69" s="112" t="str">
        <f t="shared" si="9"/>
        <v>Поставка труб пластиковых, арматуры</v>
      </c>
      <c r="AL69" s="14" t="s">
        <v>106</v>
      </c>
      <c r="AM69" s="16"/>
      <c r="AN69" s="13"/>
      <c r="AO69" s="83">
        <v>0</v>
      </c>
      <c r="AP69" s="16" t="s">
        <v>124</v>
      </c>
      <c r="AQ69" s="13" t="s">
        <v>125</v>
      </c>
      <c r="AR69" s="107">
        <v>42461</v>
      </c>
      <c r="AS69" s="106">
        <v>42461</v>
      </c>
      <c r="AT69" s="108">
        <v>42491</v>
      </c>
      <c r="AU69" s="72">
        <v>2016</v>
      </c>
      <c r="AV69" s="58"/>
      <c r="AW69" s="57" t="s">
        <v>100</v>
      </c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</row>
    <row r="70" spans="1:61" s="59" customFormat="1" ht="63.75" customHeight="1">
      <c r="A70" s="70">
        <v>8</v>
      </c>
      <c r="B70" s="72">
        <v>1608</v>
      </c>
      <c r="C70" s="13" t="s">
        <v>119</v>
      </c>
      <c r="D70" s="13"/>
      <c r="E70" s="58"/>
      <c r="F70" s="18" t="s">
        <v>246</v>
      </c>
      <c r="G70" s="138">
        <v>2714710</v>
      </c>
      <c r="H70" s="145" t="s">
        <v>287</v>
      </c>
      <c r="I70" s="13" t="s">
        <v>235</v>
      </c>
      <c r="J70" s="58"/>
      <c r="K70" s="57" t="s">
        <v>312</v>
      </c>
      <c r="L70" s="13" t="s">
        <v>149</v>
      </c>
      <c r="M70" s="58"/>
      <c r="N70" s="58"/>
      <c r="O70" s="58"/>
      <c r="P70" s="23">
        <v>5923.73</v>
      </c>
      <c r="Q70" s="24">
        <f t="shared" si="11"/>
        <v>6990.0013999999992</v>
      </c>
      <c r="R70" s="58"/>
      <c r="S70" s="58"/>
      <c r="T70" s="58"/>
      <c r="U70" s="58"/>
      <c r="V70" s="58"/>
      <c r="W70" s="58"/>
      <c r="X70" s="58"/>
      <c r="Y70" s="58"/>
      <c r="Z70" s="58"/>
      <c r="AA70" s="23">
        <f t="shared" si="12"/>
        <v>5923.73</v>
      </c>
      <c r="AB70" s="24">
        <f t="shared" si="13"/>
        <v>6990.0013999999992</v>
      </c>
      <c r="AC70" s="13" t="s">
        <v>96</v>
      </c>
      <c r="AD70" s="13" t="s">
        <v>122</v>
      </c>
      <c r="AE70" s="127" t="s">
        <v>122</v>
      </c>
      <c r="AF70" s="25" t="s">
        <v>123</v>
      </c>
      <c r="AG70" s="107">
        <v>42401</v>
      </c>
      <c r="AH70" s="106">
        <v>42430</v>
      </c>
      <c r="AI70" s="106"/>
      <c r="AJ70" s="106"/>
      <c r="AK70" s="112" t="str">
        <f t="shared" si="9"/>
        <v>Поставка метизов</v>
      </c>
      <c r="AL70" s="14" t="s">
        <v>106</v>
      </c>
      <c r="AM70" s="16"/>
      <c r="AN70" s="13"/>
      <c r="AO70" s="83">
        <v>0</v>
      </c>
      <c r="AP70" s="16" t="s">
        <v>124</v>
      </c>
      <c r="AQ70" s="13" t="s">
        <v>125</v>
      </c>
      <c r="AR70" s="106">
        <v>42440</v>
      </c>
      <c r="AS70" s="106">
        <v>42441</v>
      </c>
      <c r="AT70" s="108">
        <v>42491</v>
      </c>
      <c r="AU70" s="72">
        <v>2016</v>
      </c>
      <c r="AV70" s="58"/>
      <c r="AW70" s="57" t="s">
        <v>100</v>
      </c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</row>
    <row r="71" spans="1:61" s="59" customFormat="1" ht="58.5" customHeight="1">
      <c r="A71" s="70">
        <v>8</v>
      </c>
      <c r="B71" s="72">
        <v>1608</v>
      </c>
      <c r="C71" s="13" t="s">
        <v>119</v>
      </c>
      <c r="D71" s="13"/>
      <c r="E71" s="58"/>
      <c r="F71" s="18" t="s">
        <v>232</v>
      </c>
      <c r="G71" s="138">
        <v>2716000</v>
      </c>
      <c r="H71" s="145" t="s">
        <v>288</v>
      </c>
      <c r="I71" s="13" t="s">
        <v>236</v>
      </c>
      <c r="J71" s="58"/>
      <c r="K71" s="57" t="s">
        <v>312</v>
      </c>
      <c r="L71" s="13" t="s">
        <v>149</v>
      </c>
      <c r="M71" s="58"/>
      <c r="N71" s="58"/>
      <c r="O71" s="58"/>
      <c r="P71" s="23">
        <v>64322.03</v>
      </c>
      <c r="Q71" s="24">
        <f t="shared" si="11"/>
        <v>75899.9954</v>
      </c>
      <c r="R71" s="58"/>
      <c r="S71" s="58"/>
      <c r="T71" s="58"/>
      <c r="U71" s="58"/>
      <c r="V71" s="58"/>
      <c r="W71" s="58"/>
      <c r="X71" s="58"/>
      <c r="Y71" s="58"/>
      <c r="Z71" s="58"/>
      <c r="AA71" s="23">
        <f t="shared" si="12"/>
        <v>64322.03</v>
      </c>
      <c r="AB71" s="24">
        <f t="shared" si="13"/>
        <v>75899.9954</v>
      </c>
      <c r="AC71" s="13" t="s">
        <v>96</v>
      </c>
      <c r="AD71" s="13" t="s">
        <v>122</v>
      </c>
      <c r="AE71" s="127" t="s">
        <v>122</v>
      </c>
      <c r="AF71" s="25" t="s">
        <v>123</v>
      </c>
      <c r="AG71" s="107">
        <v>42401</v>
      </c>
      <c r="AH71" s="106">
        <v>42430</v>
      </c>
      <c r="AI71" s="106"/>
      <c r="AJ71" s="106"/>
      <c r="AK71" s="112" t="str">
        <f t="shared" si="9"/>
        <v>Поставка металлопроката,электродов</v>
      </c>
      <c r="AL71" s="14" t="s">
        <v>106</v>
      </c>
      <c r="AM71" s="16" t="s">
        <v>324</v>
      </c>
      <c r="AN71" s="13" t="s">
        <v>323</v>
      </c>
      <c r="AO71" s="85">
        <v>1705</v>
      </c>
      <c r="AP71" s="16" t="s">
        <v>124</v>
      </c>
      <c r="AQ71" s="13" t="s">
        <v>125</v>
      </c>
      <c r="AR71" s="106">
        <v>42440</v>
      </c>
      <c r="AS71" s="106">
        <v>42441</v>
      </c>
      <c r="AT71" s="106">
        <v>42491</v>
      </c>
      <c r="AU71" s="72">
        <v>2016</v>
      </c>
      <c r="AV71" s="58"/>
      <c r="AW71" s="57" t="s">
        <v>100</v>
      </c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</row>
    <row r="72" spans="1:61" s="59" customFormat="1" ht="49.5" customHeight="1">
      <c r="A72" s="70">
        <v>8</v>
      </c>
      <c r="B72" s="72">
        <v>1608</v>
      </c>
      <c r="C72" s="13" t="s">
        <v>119</v>
      </c>
      <c r="D72" s="13"/>
      <c r="E72" s="58"/>
      <c r="F72" s="19" t="s">
        <v>239</v>
      </c>
      <c r="G72" s="138">
        <v>2010020</v>
      </c>
      <c r="H72" s="145" t="s">
        <v>289</v>
      </c>
      <c r="I72" s="61" t="s">
        <v>237</v>
      </c>
      <c r="J72" s="58"/>
      <c r="K72" s="57" t="s">
        <v>312</v>
      </c>
      <c r="L72" s="13" t="s">
        <v>149</v>
      </c>
      <c r="M72" s="58"/>
      <c r="N72" s="58"/>
      <c r="O72" s="58"/>
      <c r="P72" s="23">
        <v>33898.31</v>
      </c>
      <c r="Q72" s="24">
        <f t="shared" si="11"/>
        <v>40000.005799999992</v>
      </c>
      <c r="R72" s="58"/>
      <c r="S72" s="58"/>
      <c r="T72" s="58"/>
      <c r="U72" s="58"/>
      <c r="V72" s="58"/>
      <c r="W72" s="58"/>
      <c r="X72" s="58"/>
      <c r="Y72" s="58"/>
      <c r="Z72" s="58"/>
      <c r="AA72" s="23">
        <f t="shared" si="12"/>
        <v>33898.31</v>
      </c>
      <c r="AB72" s="24">
        <f t="shared" si="13"/>
        <v>40000.005799999992</v>
      </c>
      <c r="AC72" s="13" t="s">
        <v>96</v>
      </c>
      <c r="AD72" s="13" t="s">
        <v>122</v>
      </c>
      <c r="AE72" s="127" t="s">
        <v>122</v>
      </c>
      <c r="AF72" s="25" t="s">
        <v>123</v>
      </c>
      <c r="AG72" s="107">
        <v>42401</v>
      </c>
      <c r="AH72" s="106">
        <v>42430</v>
      </c>
      <c r="AI72" s="58"/>
      <c r="AJ72" s="58"/>
      <c r="AK72" s="112" t="str">
        <f t="shared" si="9"/>
        <v>Поставка пиломатериала</v>
      </c>
      <c r="AL72" s="14" t="s">
        <v>106</v>
      </c>
      <c r="AM72" s="16" t="s">
        <v>325</v>
      </c>
      <c r="AN72" s="13" t="s">
        <v>326</v>
      </c>
      <c r="AO72" s="85">
        <v>5.2</v>
      </c>
      <c r="AP72" s="16" t="s">
        <v>124</v>
      </c>
      <c r="AQ72" s="13" t="s">
        <v>125</v>
      </c>
      <c r="AR72" s="107">
        <v>42430</v>
      </c>
      <c r="AS72" s="106">
        <v>42430</v>
      </c>
      <c r="AT72" s="106">
        <v>42491</v>
      </c>
      <c r="AU72" s="72">
        <v>2016</v>
      </c>
      <c r="AV72" s="58"/>
      <c r="AW72" s="57" t="s">
        <v>100</v>
      </c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</row>
    <row r="73" spans="1:61" s="59" customFormat="1" ht="49.5" customHeight="1">
      <c r="A73" s="70">
        <v>8</v>
      </c>
      <c r="B73" s="72">
        <v>1608</v>
      </c>
      <c r="C73" s="13" t="s">
        <v>119</v>
      </c>
      <c r="D73" s="13"/>
      <c r="E73" s="58"/>
      <c r="F73" s="19" t="s">
        <v>308</v>
      </c>
      <c r="G73" s="138">
        <v>9241471</v>
      </c>
      <c r="H73" s="145" t="s">
        <v>307</v>
      </c>
      <c r="I73" s="61" t="s">
        <v>309</v>
      </c>
      <c r="J73" s="58"/>
      <c r="K73" s="57" t="s">
        <v>295</v>
      </c>
      <c r="L73" s="13" t="s">
        <v>149</v>
      </c>
      <c r="M73" s="58"/>
      <c r="N73" s="58"/>
      <c r="O73" s="58"/>
      <c r="P73" s="23">
        <v>2203.39</v>
      </c>
      <c r="Q73" s="24">
        <f t="shared" si="11"/>
        <v>2600.0001999999995</v>
      </c>
      <c r="R73" s="58"/>
      <c r="S73" s="58"/>
      <c r="T73" s="58"/>
      <c r="U73" s="58"/>
      <c r="V73" s="58"/>
      <c r="W73" s="58"/>
      <c r="X73" s="58"/>
      <c r="Y73" s="58"/>
      <c r="Z73" s="58"/>
      <c r="AA73" s="23">
        <f t="shared" si="12"/>
        <v>2203.39</v>
      </c>
      <c r="AB73" s="24">
        <f t="shared" si="13"/>
        <v>2600.0001999999995</v>
      </c>
      <c r="AC73" s="13" t="s">
        <v>96</v>
      </c>
      <c r="AD73" s="13" t="s">
        <v>122</v>
      </c>
      <c r="AE73" s="127" t="s">
        <v>122</v>
      </c>
      <c r="AF73" s="25" t="s">
        <v>123</v>
      </c>
      <c r="AG73" s="107">
        <v>42461</v>
      </c>
      <c r="AH73" s="106">
        <v>42491</v>
      </c>
      <c r="AI73" s="160"/>
      <c r="AJ73" s="112"/>
      <c r="AK73" s="112" t="str">
        <f t="shared" si="9"/>
        <v>Оказание услуг по обучению инструктора по плаванию</v>
      </c>
      <c r="AL73" s="14" t="s">
        <v>105</v>
      </c>
      <c r="AM73" s="16" t="s">
        <v>94</v>
      </c>
      <c r="AN73" s="13" t="s">
        <v>93</v>
      </c>
      <c r="AO73" s="85">
        <v>1</v>
      </c>
      <c r="AP73" s="16" t="s">
        <v>124</v>
      </c>
      <c r="AQ73" s="13" t="s">
        <v>125</v>
      </c>
      <c r="AR73" s="107">
        <v>42491</v>
      </c>
      <c r="AS73" s="106">
        <v>42491</v>
      </c>
      <c r="AT73" s="106">
        <v>42522</v>
      </c>
      <c r="AU73" s="72">
        <v>2016</v>
      </c>
      <c r="AV73" s="58"/>
      <c r="AW73" s="57" t="s">
        <v>100</v>
      </c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</row>
    <row r="74" spans="1:61" s="59" customFormat="1" ht="70.5" customHeight="1">
      <c r="A74" s="70">
        <v>8</v>
      </c>
      <c r="B74" s="72">
        <v>1608</v>
      </c>
      <c r="C74" s="13" t="s">
        <v>119</v>
      </c>
      <c r="D74" s="13"/>
      <c r="E74" s="58"/>
      <c r="F74" s="19" t="s">
        <v>308</v>
      </c>
      <c r="G74" s="138">
        <v>8090000</v>
      </c>
      <c r="H74" s="145" t="s">
        <v>310</v>
      </c>
      <c r="I74" s="61" t="s">
        <v>311</v>
      </c>
      <c r="J74" s="58"/>
      <c r="K74" s="57" t="s">
        <v>295</v>
      </c>
      <c r="L74" s="13" t="s">
        <v>149</v>
      </c>
      <c r="M74" s="58"/>
      <c r="N74" s="58"/>
      <c r="O74" s="58"/>
      <c r="P74" s="23">
        <v>3813.56</v>
      </c>
      <c r="Q74" s="24">
        <f t="shared" si="11"/>
        <v>4500.0007999999998</v>
      </c>
      <c r="R74" s="58"/>
      <c r="S74" s="58"/>
      <c r="T74" s="58"/>
      <c r="U74" s="58"/>
      <c r="V74" s="58"/>
      <c r="W74" s="58"/>
      <c r="X74" s="58"/>
      <c r="Y74" s="58"/>
      <c r="Z74" s="58"/>
      <c r="AA74" s="23">
        <f t="shared" si="12"/>
        <v>3813.56</v>
      </c>
      <c r="AB74" s="24">
        <f t="shared" si="13"/>
        <v>4500.0007999999998</v>
      </c>
      <c r="AC74" s="13" t="s">
        <v>96</v>
      </c>
      <c r="AD74" s="13" t="s">
        <v>122</v>
      </c>
      <c r="AE74" s="127" t="s">
        <v>122</v>
      </c>
      <c r="AF74" s="25" t="s">
        <v>123</v>
      </c>
      <c r="AG74" s="107">
        <v>42461</v>
      </c>
      <c r="AH74" s="106">
        <v>42491</v>
      </c>
      <c r="AI74" s="160"/>
      <c r="AJ74" s="112"/>
      <c r="AK74" s="112" t="str">
        <f t="shared" si="9"/>
        <v>Оказание услуг по обучению электрика</v>
      </c>
      <c r="AL74" s="14" t="s">
        <v>105</v>
      </c>
      <c r="AM74" s="16" t="s">
        <v>94</v>
      </c>
      <c r="AN74" s="13" t="s">
        <v>93</v>
      </c>
      <c r="AO74" s="85">
        <v>1</v>
      </c>
      <c r="AP74" s="16" t="s">
        <v>124</v>
      </c>
      <c r="AQ74" s="13" t="s">
        <v>125</v>
      </c>
      <c r="AR74" s="107">
        <v>42491</v>
      </c>
      <c r="AS74" s="106">
        <v>42491</v>
      </c>
      <c r="AT74" s="106">
        <v>42522</v>
      </c>
      <c r="AU74" s="72">
        <v>2016</v>
      </c>
      <c r="AV74" s="58"/>
      <c r="AW74" s="57" t="s">
        <v>100</v>
      </c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</row>
    <row r="75" spans="1:61" s="59" customFormat="1" ht="72" customHeight="1">
      <c r="A75" s="70">
        <v>8</v>
      </c>
      <c r="B75" s="72">
        <v>1608</v>
      </c>
      <c r="C75" s="13" t="s">
        <v>119</v>
      </c>
      <c r="D75" s="13"/>
      <c r="E75" s="58"/>
      <c r="F75" s="19" t="s">
        <v>145</v>
      </c>
      <c r="G75" s="138">
        <v>7523040</v>
      </c>
      <c r="H75" s="145" t="s">
        <v>319</v>
      </c>
      <c r="I75" s="61" t="s">
        <v>161</v>
      </c>
      <c r="J75" s="58"/>
      <c r="K75" s="57" t="s">
        <v>295</v>
      </c>
      <c r="L75" s="13" t="s">
        <v>149</v>
      </c>
      <c r="M75" s="58"/>
      <c r="N75" s="58"/>
      <c r="O75" s="58"/>
      <c r="P75" s="23">
        <v>7627.12</v>
      </c>
      <c r="Q75" s="24">
        <f t="shared" si="11"/>
        <v>9000.0015999999996</v>
      </c>
      <c r="R75" s="58"/>
      <c r="S75" s="58"/>
      <c r="T75" s="58"/>
      <c r="U75" s="58"/>
      <c r="V75" s="58"/>
      <c r="W75" s="58"/>
      <c r="X75" s="58"/>
      <c r="Y75" s="58"/>
      <c r="Z75" s="58"/>
      <c r="AA75" s="23">
        <f t="shared" si="12"/>
        <v>7627.12</v>
      </c>
      <c r="AB75" s="24">
        <f t="shared" si="13"/>
        <v>9000.0015999999996</v>
      </c>
      <c r="AC75" s="13" t="s">
        <v>96</v>
      </c>
      <c r="AD75" s="13" t="s">
        <v>122</v>
      </c>
      <c r="AE75" s="127" t="s">
        <v>122</v>
      </c>
      <c r="AF75" s="25" t="s">
        <v>123</v>
      </c>
      <c r="AG75" s="107">
        <v>42461</v>
      </c>
      <c r="AH75" s="106">
        <v>42491</v>
      </c>
      <c r="AI75" s="160"/>
      <c r="AJ75" s="112"/>
      <c r="AK75" s="112" t="str">
        <f t="shared" si="9"/>
        <v>Оказание услуг по техническому обслуживанию пожарной сигнализации</v>
      </c>
      <c r="AL75" s="14" t="s">
        <v>105</v>
      </c>
      <c r="AM75" s="16" t="s">
        <v>94</v>
      </c>
      <c r="AN75" s="13" t="s">
        <v>93</v>
      </c>
      <c r="AO75" s="85">
        <v>1</v>
      </c>
      <c r="AP75" s="16" t="s">
        <v>124</v>
      </c>
      <c r="AQ75" s="13" t="s">
        <v>125</v>
      </c>
      <c r="AR75" s="107">
        <v>42491</v>
      </c>
      <c r="AS75" s="106">
        <v>42522</v>
      </c>
      <c r="AT75" s="106">
        <v>42583</v>
      </c>
      <c r="AU75" s="72">
        <v>2016</v>
      </c>
      <c r="AV75" s="58"/>
      <c r="AW75" s="57" t="s">
        <v>100</v>
      </c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</row>
    <row r="76" spans="1:61" s="59" customFormat="1" ht="67.5" customHeight="1">
      <c r="A76" s="70">
        <v>8</v>
      </c>
      <c r="B76" s="72">
        <v>1608</v>
      </c>
      <c r="C76" s="13" t="s">
        <v>119</v>
      </c>
      <c r="D76" s="13"/>
      <c r="E76" s="58"/>
      <c r="F76" s="19" t="s">
        <v>145</v>
      </c>
      <c r="G76" s="138">
        <v>7523040</v>
      </c>
      <c r="H76" s="145" t="s">
        <v>320</v>
      </c>
      <c r="I76" s="61" t="s">
        <v>162</v>
      </c>
      <c r="J76" s="58"/>
      <c r="K76" s="57" t="s">
        <v>295</v>
      </c>
      <c r="L76" s="13" t="s">
        <v>149</v>
      </c>
      <c r="M76" s="58"/>
      <c r="N76" s="58"/>
      <c r="O76" s="58"/>
      <c r="P76" s="23">
        <v>6355.93</v>
      </c>
      <c r="Q76" s="24">
        <f t="shared" si="11"/>
        <v>7499.9974000000002</v>
      </c>
      <c r="R76" s="58"/>
      <c r="S76" s="58"/>
      <c r="T76" s="58"/>
      <c r="U76" s="58"/>
      <c r="V76" s="58"/>
      <c r="W76" s="58"/>
      <c r="X76" s="58"/>
      <c r="Y76" s="58"/>
      <c r="Z76" s="58"/>
      <c r="AA76" s="23">
        <f t="shared" si="12"/>
        <v>6355.93</v>
      </c>
      <c r="AB76" s="24">
        <f t="shared" si="13"/>
        <v>7499.9974000000002</v>
      </c>
      <c r="AC76" s="13" t="s">
        <v>96</v>
      </c>
      <c r="AD76" s="13" t="s">
        <v>122</v>
      </c>
      <c r="AE76" s="127" t="s">
        <v>122</v>
      </c>
      <c r="AF76" s="25" t="s">
        <v>123</v>
      </c>
      <c r="AG76" s="107">
        <v>42461</v>
      </c>
      <c r="AH76" s="106">
        <v>42491</v>
      </c>
      <c r="AI76" s="160"/>
      <c r="AJ76" s="112"/>
      <c r="AK76" s="112" t="str">
        <f t="shared" si="9"/>
        <v>Оказание услуг по техническому обслуживанию передающего оборудования системы пожарного мониторинга</v>
      </c>
      <c r="AL76" s="14" t="s">
        <v>105</v>
      </c>
      <c r="AM76" s="16" t="s">
        <v>94</v>
      </c>
      <c r="AN76" s="13" t="s">
        <v>93</v>
      </c>
      <c r="AO76" s="85">
        <v>1</v>
      </c>
      <c r="AP76" s="16" t="s">
        <v>124</v>
      </c>
      <c r="AQ76" s="13" t="s">
        <v>125</v>
      </c>
      <c r="AR76" s="107">
        <v>42491</v>
      </c>
      <c r="AS76" s="106">
        <v>42522</v>
      </c>
      <c r="AT76" s="106">
        <v>42583</v>
      </c>
      <c r="AU76" s="72">
        <v>2016</v>
      </c>
      <c r="AV76" s="58"/>
      <c r="AW76" s="57" t="s">
        <v>100</v>
      </c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</row>
    <row r="77" spans="1:61" s="59" customFormat="1" ht="30" customHeight="1">
      <c r="A77" s="70"/>
      <c r="B77" s="72"/>
      <c r="C77" s="13"/>
      <c r="D77" s="13"/>
      <c r="E77" s="58"/>
      <c r="F77" s="20"/>
      <c r="G77" s="86"/>
      <c r="H77" s="87"/>
      <c r="I77" s="14" t="s">
        <v>115</v>
      </c>
      <c r="J77" s="58"/>
      <c r="K77" s="57"/>
      <c r="L77" s="13"/>
      <c r="M77" s="58"/>
      <c r="N77" s="58"/>
      <c r="O77" s="58"/>
      <c r="P77" s="93">
        <f>SUBTOTAL(9,P25:P76)</f>
        <v>7079289.8469999991</v>
      </c>
      <c r="Q77" s="137">
        <f t="shared" si="11"/>
        <v>8353562.0194599982</v>
      </c>
      <c r="R77" s="58"/>
      <c r="S77" s="58"/>
      <c r="T77" s="58"/>
      <c r="U77" s="58"/>
      <c r="V77" s="58"/>
      <c r="W77" s="58"/>
      <c r="X77" s="58"/>
      <c r="Y77" s="58"/>
      <c r="Z77" s="58"/>
      <c r="AA77" s="93">
        <f>SUBTOTAL(9,AA25:AA76)</f>
        <v>7079289.8469999991</v>
      </c>
      <c r="AB77" s="92">
        <f>SUBTOTAL(9,AB25:AB76)</f>
        <v>8353562.0032599987</v>
      </c>
      <c r="AC77" s="13"/>
      <c r="AD77" s="13"/>
      <c r="AE77" s="58"/>
      <c r="AF77" s="25"/>
      <c r="AG77" s="26"/>
      <c r="AH77" s="27"/>
      <c r="AI77" s="58"/>
      <c r="AJ77" s="58"/>
      <c r="AK77" s="99"/>
      <c r="AL77" s="13"/>
      <c r="AM77" s="16"/>
      <c r="AN77" s="13"/>
      <c r="AO77" s="83"/>
      <c r="AP77" s="16"/>
      <c r="AQ77" s="13"/>
      <c r="AR77" s="26"/>
      <c r="AS77" s="27"/>
      <c r="AT77" s="27"/>
      <c r="AU77" s="72"/>
      <c r="AV77" s="58"/>
      <c r="AW77" s="57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</row>
    <row r="78" spans="1:61" s="59" customFormat="1">
      <c r="A78" s="70"/>
      <c r="B78" s="72"/>
      <c r="C78" s="13"/>
      <c r="D78" s="13"/>
      <c r="E78" s="58"/>
      <c r="F78" s="20"/>
      <c r="G78" s="86"/>
      <c r="H78" s="87"/>
      <c r="I78" s="94" t="s">
        <v>116</v>
      </c>
      <c r="J78" s="58"/>
      <c r="K78" s="57"/>
      <c r="L78" s="13"/>
      <c r="M78" s="58"/>
      <c r="N78" s="58"/>
      <c r="O78" s="58"/>
      <c r="P78" s="93">
        <f>P12+P16+P23+P77</f>
        <v>7854544.6569999987</v>
      </c>
      <c r="Q78" s="92">
        <f t="shared" si="11"/>
        <v>9268362.6952599976</v>
      </c>
      <c r="R78" s="58"/>
      <c r="S78" s="58"/>
      <c r="T78" s="58"/>
      <c r="U78" s="58"/>
      <c r="V78" s="58"/>
      <c r="W78" s="58"/>
      <c r="X78" s="58"/>
      <c r="Y78" s="58"/>
      <c r="Z78" s="58"/>
      <c r="AA78" s="93">
        <f>AA12+AA16+AA23+AA77</f>
        <v>7854544.6569999987</v>
      </c>
      <c r="AB78" s="92">
        <f>AB12+AB16+AB23+AB77</f>
        <v>9268362.6790599991</v>
      </c>
      <c r="AC78" s="13"/>
      <c r="AD78" s="13"/>
      <c r="AE78" s="58"/>
      <c r="AF78" s="25"/>
      <c r="AG78" s="26"/>
      <c r="AH78" s="27"/>
      <c r="AI78" s="58"/>
      <c r="AJ78" s="58"/>
      <c r="AK78" s="99"/>
      <c r="AL78" s="13"/>
      <c r="AM78" s="16"/>
      <c r="AN78" s="13"/>
      <c r="AO78" s="83"/>
      <c r="AP78" s="16"/>
      <c r="AQ78" s="13"/>
      <c r="AR78" s="26"/>
      <c r="AS78" s="27"/>
      <c r="AT78" s="27"/>
      <c r="AU78" s="72"/>
      <c r="AV78" s="58"/>
      <c r="AW78" s="57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</row>
    <row r="79" spans="1:61" s="59" customFormat="1">
      <c r="A79" s="63"/>
      <c r="B79" s="63"/>
      <c r="G79" s="88"/>
      <c r="H79" s="88"/>
      <c r="K79" s="63"/>
      <c r="AK79" s="100"/>
      <c r="AO79" s="88"/>
      <c r="AT79" s="69"/>
      <c r="AU79" s="88"/>
    </row>
    <row r="80" spans="1:61" s="59" customFormat="1">
      <c r="A80" s="63"/>
      <c r="B80" s="63"/>
      <c r="G80" s="88"/>
      <c r="H80" s="88"/>
      <c r="K80" s="63"/>
      <c r="AK80" s="100"/>
      <c r="AO80" s="88"/>
      <c r="AT80" s="69"/>
      <c r="AU80" s="88"/>
    </row>
    <row r="81" spans="1:47" s="59" customFormat="1">
      <c r="A81" s="63"/>
      <c r="B81" s="63"/>
      <c r="G81" s="88"/>
      <c r="H81" s="88"/>
      <c r="Q81" s="88"/>
      <c r="AK81" s="100"/>
      <c r="AO81" s="88"/>
      <c r="AT81" s="69"/>
      <c r="AU81" s="88"/>
    </row>
    <row r="82" spans="1:47" s="59" customFormat="1">
      <c r="A82" s="63"/>
      <c r="B82" s="63"/>
      <c r="G82" s="88"/>
      <c r="H82" s="88"/>
      <c r="AK82" s="100"/>
      <c r="AO82" s="88"/>
      <c r="AT82" s="69"/>
      <c r="AU82" s="88"/>
    </row>
    <row r="83" spans="1:47" s="59" customFormat="1">
      <c r="A83" s="63"/>
      <c r="B83" s="63"/>
      <c r="G83" s="88"/>
      <c r="H83" s="88"/>
      <c r="AK83" s="100"/>
      <c r="AO83" s="88"/>
      <c r="AT83" s="69"/>
      <c r="AU83" s="88"/>
    </row>
    <row r="84" spans="1:47" s="59" customFormat="1">
      <c r="A84" s="63"/>
      <c r="B84" s="63"/>
      <c r="G84" s="88"/>
      <c r="H84" s="88"/>
      <c r="AK84" s="100"/>
      <c r="AO84" s="88"/>
      <c r="AT84" s="69"/>
      <c r="AU84" s="88"/>
    </row>
    <row r="85" spans="1:47" s="59" customFormat="1">
      <c r="A85" s="63"/>
      <c r="B85" s="63"/>
      <c r="G85" s="88"/>
      <c r="H85" s="88"/>
      <c r="AK85" s="100"/>
      <c r="AO85" s="88"/>
      <c r="AT85" s="69"/>
      <c r="AU85" s="88"/>
    </row>
    <row r="86" spans="1:47" s="59" customFormat="1">
      <c r="A86" s="63"/>
      <c r="B86" s="63"/>
      <c r="G86" s="88"/>
      <c r="H86" s="88"/>
      <c r="AK86" s="100"/>
      <c r="AO86" s="88"/>
      <c r="AT86" s="69"/>
      <c r="AU86" s="88"/>
    </row>
    <row r="87" spans="1:47" s="59" customFormat="1">
      <c r="A87" s="63"/>
      <c r="B87" s="63"/>
      <c r="G87" s="88"/>
      <c r="H87" s="88"/>
      <c r="AK87" s="100"/>
      <c r="AO87" s="88"/>
      <c r="AT87" s="69"/>
      <c r="AU87" s="88"/>
    </row>
    <row r="88" spans="1:47" s="59" customFormat="1">
      <c r="A88" s="63"/>
      <c r="B88" s="63"/>
      <c r="G88" s="88"/>
      <c r="H88" s="88"/>
      <c r="AK88" s="100"/>
      <c r="AO88" s="88"/>
      <c r="AT88" s="69"/>
      <c r="AU88" s="88"/>
    </row>
    <row r="89" spans="1:47" s="59" customFormat="1">
      <c r="A89" s="63"/>
      <c r="B89" s="63"/>
      <c r="G89" s="88"/>
      <c r="H89" s="88"/>
      <c r="AK89" s="100"/>
      <c r="AO89" s="88"/>
      <c r="AT89" s="69"/>
      <c r="AU89" s="88"/>
    </row>
    <row r="90" spans="1:47" s="59" customFormat="1">
      <c r="A90" s="63"/>
      <c r="B90" s="63"/>
      <c r="G90" s="88"/>
      <c r="H90" s="88"/>
      <c r="AK90" s="100"/>
      <c r="AO90" s="88"/>
      <c r="AT90" s="69"/>
      <c r="AU90" s="88"/>
    </row>
    <row r="91" spans="1:47" s="59" customFormat="1">
      <c r="A91" s="63"/>
      <c r="B91" s="63"/>
      <c r="G91" s="88"/>
      <c r="H91" s="88"/>
      <c r="AK91" s="100"/>
      <c r="AO91" s="88"/>
      <c r="AT91" s="69"/>
      <c r="AU91" s="88"/>
    </row>
    <row r="92" spans="1:47" s="59" customFormat="1">
      <c r="A92" s="63"/>
      <c r="B92" s="63"/>
      <c r="G92" s="88"/>
      <c r="H92" s="88"/>
      <c r="AK92" s="100"/>
      <c r="AO92" s="88"/>
      <c r="AT92" s="69"/>
      <c r="AU92" s="88"/>
    </row>
    <row r="93" spans="1:47" s="59" customFormat="1">
      <c r="A93" s="63"/>
      <c r="B93" s="63"/>
      <c r="G93" s="88"/>
      <c r="H93" s="88"/>
      <c r="AK93" s="100"/>
      <c r="AO93" s="88"/>
      <c r="AT93" s="69"/>
      <c r="AU93" s="88"/>
    </row>
    <row r="94" spans="1:47" s="59" customFormat="1">
      <c r="A94" s="63"/>
      <c r="B94" s="63"/>
      <c r="G94" s="88"/>
      <c r="H94" s="88"/>
      <c r="AK94" s="100"/>
      <c r="AO94" s="88"/>
      <c r="AT94" s="69"/>
      <c r="AU94" s="88"/>
    </row>
    <row r="95" spans="1:47" s="59" customFormat="1">
      <c r="A95" s="63"/>
      <c r="B95" s="63"/>
      <c r="G95" s="88"/>
      <c r="H95" s="88"/>
      <c r="AK95" s="100"/>
      <c r="AO95" s="88"/>
      <c r="AT95" s="69"/>
      <c r="AU95" s="88"/>
    </row>
    <row r="96" spans="1:47" s="59" customFormat="1">
      <c r="A96" s="63"/>
      <c r="B96" s="63"/>
      <c r="G96" s="88"/>
      <c r="H96" s="88"/>
      <c r="AK96" s="100"/>
      <c r="AO96" s="88"/>
      <c r="AT96" s="69"/>
      <c r="AU96" s="88"/>
    </row>
    <row r="97" spans="1:47" s="59" customFormat="1">
      <c r="A97" s="63"/>
      <c r="B97" s="63"/>
      <c r="G97" s="88"/>
      <c r="H97" s="88"/>
      <c r="AK97" s="100"/>
      <c r="AO97" s="88"/>
      <c r="AT97" s="69"/>
      <c r="AU97" s="88"/>
    </row>
    <row r="98" spans="1:47" s="59" customFormat="1">
      <c r="A98" s="63"/>
      <c r="B98" s="63"/>
      <c r="G98" s="88"/>
      <c r="H98" s="88"/>
      <c r="AK98" s="100"/>
      <c r="AO98" s="88"/>
      <c r="AT98" s="69"/>
      <c r="AU98" s="88"/>
    </row>
    <row r="99" spans="1:47" s="59" customFormat="1">
      <c r="A99" s="63"/>
      <c r="B99" s="63"/>
      <c r="G99" s="88"/>
      <c r="H99" s="88"/>
      <c r="AK99" s="100"/>
      <c r="AO99" s="88"/>
      <c r="AT99" s="69"/>
      <c r="AU99" s="88"/>
    </row>
    <row r="100" spans="1:47" s="59" customFormat="1">
      <c r="A100" s="63"/>
      <c r="B100" s="63"/>
      <c r="G100" s="88"/>
      <c r="H100" s="88"/>
      <c r="AK100" s="100"/>
      <c r="AO100" s="88"/>
      <c r="AT100" s="69"/>
      <c r="AU100" s="88"/>
    </row>
    <row r="101" spans="1:47" s="59" customFormat="1">
      <c r="A101" s="63"/>
      <c r="B101" s="63"/>
      <c r="G101" s="88"/>
      <c r="H101" s="88"/>
      <c r="AK101" s="100"/>
      <c r="AO101" s="88"/>
      <c r="AT101" s="69"/>
      <c r="AU101" s="88"/>
    </row>
    <row r="102" spans="1:47" s="59" customFormat="1">
      <c r="A102" s="63"/>
      <c r="B102" s="63"/>
      <c r="G102" s="88"/>
      <c r="H102" s="88"/>
      <c r="AK102" s="100"/>
      <c r="AO102" s="88"/>
      <c r="AT102" s="69"/>
      <c r="AU102" s="88"/>
    </row>
    <row r="103" spans="1:47" s="59" customFormat="1">
      <c r="A103" s="63"/>
      <c r="B103" s="63"/>
      <c r="G103" s="88"/>
      <c r="H103" s="88"/>
      <c r="AK103" s="100"/>
      <c r="AO103" s="88"/>
      <c r="AT103" s="69"/>
      <c r="AU103" s="88"/>
    </row>
    <row r="104" spans="1:47" s="59" customFormat="1">
      <c r="A104" s="63"/>
      <c r="B104" s="63"/>
      <c r="G104" s="88"/>
      <c r="H104" s="88"/>
      <c r="AK104" s="100"/>
      <c r="AO104" s="88"/>
      <c r="AT104" s="69"/>
      <c r="AU104" s="88"/>
    </row>
    <row r="105" spans="1:47" s="59" customFormat="1">
      <c r="A105" s="63"/>
      <c r="B105" s="63"/>
      <c r="G105" s="88"/>
      <c r="H105" s="88"/>
      <c r="AK105" s="100"/>
      <c r="AO105" s="88"/>
      <c r="AT105" s="69"/>
      <c r="AU105" s="88"/>
    </row>
    <row r="106" spans="1:47" s="59" customFormat="1">
      <c r="A106" s="63"/>
      <c r="B106" s="63"/>
      <c r="G106" s="88"/>
      <c r="H106" s="88"/>
      <c r="AK106" s="100"/>
      <c r="AO106" s="88"/>
      <c r="AT106" s="69"/>
      <c r="AU106" s="88"/>
    </row>
    <row r="107" spans="1:47" s="59" customFormat="1">
      <c r="A107" s="63"/>
      <c r="B107" s="63"/>
      <c r="G107" s="88"/>
      <c r="H107" s="88"/>
      <c r="AK107" s="100"/>
      <c r="AO107" s="88"/>
      <c r="AT107" s="69"/>
      <c r="AU107" s="88"/>
    </row>
    <row r="108" spans="1:47" s="59" customFormat="1">
      <c r="A108" s="63"/>
      <c r="B108" s="63"/>
      <c r="G108" s="88"/>
      <c r="H108" s="88"/>
      <c r="AK108" s="100"/>
      <c r="AO108" s="88"/>
      <c r="AT108" s="69"/>
      <c r="AU108" s="88"/>
    </row>
    <row r="109" spans="1:47" s="59" customFormat="1">
      <c r="A109" s="63"/>
      <c r="B109" s="63"/>
      <c r="G109" s="88"/>
      <c r="H109" s="88"/>
      <c r="AK109" s="100"/>
      <c r="AO109" s="88"/>
      <c r="AT109" s="69"/>
      <c r="AU109" s="88"/>
    </row>
    <row r="110" spans="1:47" s="59" customFormat="1">
      <c r="A110" s="63"/>
      <c r="B110" s="63"/>
      <c r="G110" s="88"/>
      <c r="H110" s="88"/>
      <c r="AK110" s="100"/>
      <c r="AO110" s="88"/>
      <c r="AT110" s="69"/>
      <c r="AU110" s="88"/>
    </row>
    <row r="111" spans="1:47" s="59" customFormat="1">
      <c r="A111" s="63"/>
      <c r="B111" s="63"/>
      <c r="G111" s="88"/>
      <c r="H111" s="88"/>
      <c r="AK111" s="100"/>
      <c r="AO111" s="88"/>
      <c r="AT111" s="69"/>
      <c r="AU111" s="88"/>
    </row>
    <row r="112" spans="1:47">
      <c r="B112" s="3"/>
    </row>
    <row r="113" spans="2:2">
      <c r="B113" s="3"/>
    </row>
    <row r="114" spans="2:2">
      <c r="B114" s="3"/>
    </row>
    <row r="115" spans="2:2">
      <c r="B115" s="3"/>
    </row>
    <row r="116" spans="2:2">
      <c r="B116" s="3"/>
    </row>
    <row r="117" spans="2:2">
      <c r="B117" s="3"/>
    </row>
  </sheetData>
  <autoFilter ref="A9:BI72">
    <filterColumn colId="32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58">
    <mergeCell ref="BI6:BI8"/>
    <mergeCell ref="C7:C8"/>
    <mergeCell ref="D7:D8"/>
    <mergeCell ref="E7:E8"/>
    <mergeCell ref="R7:R8"/>
    <mergeCell ref="S7:W7"/>
    <mergeCell ref="X7:X8"/>
    <mergeCell ref="Y7:Z7"/>
    <mergeCell ref="AD7:AD8"/>
    <mergeCell ref="AE7:AE8"/>
    <mergeCell ref="AF7:AF8"/>
    <mergeCell ref="AG7:AG8"/>
    <mergeCell ref="AH7:AH8"/>
    <mergeCell ref="AI7:AI8"/>
    <mergeCell ref="AJ7:AJ8"/>
    <mergeCell ref="AK7:AK8"/>
    <mergeCell ref="AU6:AU8"/>
    <mergeCell ref="AV6:AV8"/>
    <mergeCell ref="AW6:AW8"/>
    <mergeCell ref="AX6:AX8"/>
    <mergeCell ref="AY6:BH6"/>
    <mergeCell ref="AY7:AY8"/>
    <mergeCell ref="AZ7:AZ8"/>
    <mergeCell ref="BA7:BA8"/>
    <mergeCell ref="BB7:BB8"/>
    <mergeCell ref="BC7:BC8"/>
    <mergeCell ref="BD7:BD8"/>
    <mergeCell ref="BE7:BG7"/>
    <mergeCell ref="BH7:BH8"/>
    <mergeCell ref="AK6:AT6"/>
    <mergeCell ref="AL7:AL8"/>
    <mergeCell ref="AM7:AN7"/>
    <mergeCell ref="AO7:AO8"/>
    <mergeCell ref="AP7:AQ7"/>
    <mergeCell ref="AR7:AR8"/>
    <mergeCell ref="AS7:AS8"/>
    <mergeCell ref="AT7:AT8"/>
    <mergeCell ref="R6:Z6"/>
    <mergeCell ref="AA6:AB7"/>
    <mergeCell ref="AC6:AC8"/>
    <mergeCell ref="AD6:AH6"/>
    <mergeCell ref="AI6:AJ6"/>
    <mergeCell ref="A1:H1"/>
    <mergeCell ref="A3:XFD3"/>
    <mergeCell ref="A6:A8"/>
    <mergeCell ref="B6:B8"/>
    <mergeCell ref="C6:E6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6:Q7"/>
  </mergeCells>
  <pageMargins left="0.7" right="0.7" top="0.75" bottom="0.75" header="0.3" footer="0.3"/>
  <pageSetup paperSize="9" scale="2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opLeftCell="D7" zoomScale="110" zoomScaleNormal="110" workbookViewId="0">
      <selection activeCell="G11" sqref="G11"/>
    </sheetView>
  </sheetViews>
  <sheetFormatPr defaultRowHeight="15"/>
  <cols>
    <col min="1" max="1" width="15.42578125" bestFit="1" customWidth="1"/>
    <col min="2" max="2" width="11.5703125" customWidth="1"/>
    <col min="3" max="3" width="26.5703125" customWidth="1"/>
    <col min="4" max="4" width="10.140625" customWidth="1"/>
    <col min="5" max="5" width="12.28515625" customWidth="1"/>
    <col min="6" max="6" width="13.42578125" customWidth="1"/>
    <col min="7" max="7" width="8" customWidth="1"/>
    <col min="8" max="8" width="33.28515625" customWidth="1"/>
    <col min="9" max="9" width="3.42578125" customWidth="1"/>
    <col min="10" max="11" width="15.28515625" customWidth="1"/>
    <col min="13" max="13" width="15.42578125" customWidth="1"/>
    <col min="14" max="14" width="11.7109375" bestFit="1" customWidth="1"/>
    <col min="15" max="15" width="17" customWidth="1"/>
    <col min="16" max="16" width="14.42578125" bestFit="1" customWidth="1"/>
    <col min="17" max="17" width="11.7109375" bestFit="1" customWidth="1"/>
    <col min="18" max="18" width="15.42578125" bestFit="1" customWidth="1"/>
    <col min="19" max="20" width="11.7109375" bestFit="1" customWidth="1"/>
    <col min="21" max="21" width="12.42578125" customWidth="1"/>
    <col min="22" max="22" width="12.5703125" customWidth="1"/>
    <col min="23" max="23" width="13.140625" customWidth="1"/>
    <col min="24" max="24" width="17.42578125" customWidth="1"/>
  </cols>
  <sheetData>
    <row r="1" spans="1:24">
      <c r="A1" t="s">
        <v>113</v>
      </c>
    </row>
    <row r="3" spans="1:24" s="166" customFormat="1" ht="23.25">
      <c r="A3" s="166" t="s">
        <v>57</v>
      </c>
    </row>
    <row r="6" spans="1:24" s="3" customFormat="1" ht="71.25" customHeight="1">
      <c r="A6" s="177" t="s">
        <v>36</v>
      </c>
      <c r="B6" s="177" t="s">
        <v>18</v>
      </c>
      <c r="C6" s="177" t="s">
        <v>20</v>
      </c>
      <c r="D6" s="177"/>
      <c r="E6" s="177" t="s">
        <v>38</v>
      </c>
      <c r="F6" s="177" t="s">
        <v>39</v>
      </c>
      <c r="G6" s="177" t="s">
        <v>21</v>
      </c>
      <c r="H6" s="177" t="s">
        <v>22</v>
      </c>
      <c r="I6" s="177" t="s">
        <v>56</v>
      </c>
      <c r="J6" s="177" t="s">
        <v>120</v>
      </c>
      <c r="K6" s="177"/>
      <c r="L6" s="177" t="s">
        <v>45</v>
      </c>
      <c r="M6" s="4"/>
      <c r="N6" s="177" t="s">
        <v>37</v>
      </c>
      <c r="O6" s="177"/>
      <c r="P6" s="177"/>
      <c r="Q6" s="177"/>
      <c r="R6" s="177"/>
      <c r="S6" s="177"/>
      <c r="T6" s="177"/>
      <c r="U6" s="177"/>
      <c r="V6" s="177"/>
      <c r="W6" s="177"/>
      <c r="X6" s="177" t="s">
        <v>52</v>
      </c>
    </row>
    <row r="7" spans="1:24" s="3" customFormat="1" ht="126" customHeight="1">
      <c r="A7" s="177"/>
      <c r="B7" s="177"/>
      <c r="C7" s="177" t="s">
        <v>54</v>
      </c>
      <c r="D7" s="177" t="s">
        <v>55</v>
      </c>
      <c r="E7" s="177"/>
      <c r="F7" s="177"/>
      <c r="G7" s="177"/>
      <c r="H7" s="177"/>
      <c r="I7" s="177"/>
      <c r="J7" s="177"/>
      <c r="K7" s="177"/>
      <c r="L7" s="177"/>
      <c r="M7" s="177" t="s">
        <v>46</v>
      </c>
      <c r="N7" s="177" t="s">
        <v>34</v>
      </c>
      <c r="O7" s="177" t="s">
        <v>35</v>
      </c>
      <c r="P7" s="177" t="s">
        <v>26</v>
      </c>
      <c r="Q7" s="177"/>
      <c r="R7" s="177" t="s">
        <v>41</v>
      </c>
      <c r="S7" s="177" t="s">
        <v>31</v>
      </c>
      <c r="T7" s="177"/>
      <c r="U7" s="182" t="s">
        <v>128</v>
      </c>
      <c r="V7" s="177" t="s">
        <v>129</v>
      </c>
      <c r="W7" s="186" t="s">
        <v>130</v>
      </c>
      <c r="X7" s="177"/>
    </row>
    <row r="8" spans="1:24" s="3" customFormat="1" ht="28.5">
      <c r="A8" s="177"/>
      <c r="B8" s="177"/>
      <c r="C8" s="177"/>
      <c r="D8" s="177"/>
      <c r="E8" s="177"/>
      <c r="F8" s="177"/>
      <c r="G8" s="177"/>
      <c r="H8" s="177"/>
      <c r="I8" s="177"/>
      <c r="J8" s="4" t="s">
        <v>49</v>
      </c>
      <c r="K8" s="4" t="s">
        <v>50</v>
      </c>
      <c r="L8" s="177"/>
      <c r="M8" s="177"/>
      <c r="N8" s="177"/>
      <c r="O8" s="177"/>
      <c r="P8" s="4" t="s">
        <v>40</v>
      </c>
      <c r="Q8" s="4" t="s">
        <v>33</v>
      </c>
      <c r="R8" s="177"/>
      <c r="S8" s="4" t="s">
        <v>32</v>
      </c>
      <c r="T8" s="4" t="s">
        <v>27</v>
      </c>
      <c r="U8" s="182"/>
      <c r="V8" s="177"/>
      <c r="W8" s="186"/>
      <c r="X8" s="177"/>
    </row>
    <row r="9" spans="1:24" s="3" customForma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</row>
    <row r="10" spans="1:24" s="3" customFormat="1"/>
    <row r="11" spans="1:24" ht="48.75">
      <c r="A11" s="71">
        <v>8</v>
      </c>
      <c r="B11" s="122">
        <v>1</v>
      </c>
      <c r="C11" s="40" t="s">
        <v>122</v>
      </c>
      <c r="D11" s="31"/>
      <c r="E11" s="122" t="s">
        <v>154</v>
      </c>
      <c r="F11" s="122">
        <v>6700000</v>
      </c>
      <c r="G11" s="133" t="s">
        <v>177</v>
      </c>
      <c r="H11" s="39" t="s">
        <v>316</v>
      </c>
      <c r="I11" s="31"/>
      <c r="J11" s="43">
        <v>8474.58</v>
      </c>
      <c r="K11" s="45">
        <f t="shared" ref="K11:K14" si="0">J11*1.18</f>
        <v>10000.0044</v>
      </c>
      <c r="L11" s="30" t="s">
        <v>98</v>
      </c>
      <c r="M11" s="38" t="s">
        <v>158</v>
      </c>
      <c r="N11" s="46" t="s">
        <v>110</v>
      </c>
      <c r="O11" s="31"/>
      <c r="P11" s="79">
        <v>796</v>
      </c>
      <c r="Q11" s="32" t="s">
        <v>93</v>
      </c>
      <c r="R11" s="71">
        <v>1</v>
      </c>
      <c r="S11" s="44" t="s">
        <v>155</v>
      </c>
      <c r="T11" s="40" t="s">
        <v>156</v>
      </c>
      <c r="U11" s="124">
        <v>42370</v>
      </c>
      <c r="V11" s="124">
        <v>42370</v>
      </c>
      <c r="W11" s="125">
        <v>42705</v>
      </c>
      <c r="X11" s="127" t="s">
        <v>157</v>
      </c>
    </row>
    <row r="12" spans="1:24" ht="48.75">
      <c r="A12" s="71">
        <v>8</v>
      </c>
      <c r="B12" s="122">
        <v>2</v>
      </c>
      <c r="C12" s="40" t="s">
        <v>122</v>
      </c>
      <c r="D12" s="31"/>
      <c r="E12" s="122" t="s">
        <v>108</v>
      </c>
      <c r="F12" s="122">
        <v>4010000</v>
      </c>
      <c r="G12" s="133" t="s">
        <v>178</v>
      </c>
      <c r="H12" s="39" t="s">
        <v>107</v>
      </c>
      <c r="I12" s="31"/>
      <c r="J12" s="43">
        <v>491322.88</v>
      </c>
      <c r="K12" s="45">
        <f t="shared" si="0"/>
        <v>579760.99839999992</v>
      </c>
      <c r="L12" s="30" t="s">
        <v>98</v>
      </c>
      <c r="M12" s="38" t="s">
        <v>159</v>
      </c>
      <c r="N12" s="46" t="s">
        <v>110</v>
      </c>
      <c r="O12" s="31"/>
      <c r="P12" s="79">
        <v>796</v>
      </c>
      <c r="Q12" s="32" t="s">
        <v>93</v>
      </c>
      <c r="R12" s="71">
        <v>1</v>
      </c>
      <c r="S12" s="44" t="s">
        <v>124</v>
      </c>
      <c r="T12" s="40" t="s">
        <v>125</v>
      </c>
      <c r="U12" s="124">
        <v>42371</v>
      </c>
      <c r="V12" s="124">
        <v>42371</v>
      </c>
      <c r="W12" s="125">
        <v>42706</v>
      </c>
      <c r="X12" s="127" t="s">
        <v>157</v>
      </c>
    </row>
    <row r="13" spans="1:24" ht="48.75">
      <c r="A13" s="71">
        <v>8</v>
      </c>
      <c r="B13" s="122">
        <v>3</v>
      </c>
      <c r="C13" s="40" t="s">
        <v>122</v>
      </c>
      <c r="D13" s="31"/>
      <c r="E13" s="122" t="s">
        <v>109</v>
      </c>
      <c r="F13" s="122">
        <v>7000000</v>
      </c>
      <c r="G13" s="133" t="s">
        <v>179</v>
      </c>
      <c r="H13" s="39" t="s">
        <v>315</v>
      </c>
      <c r="I13" s="31"/>
      <c r="J13" s="43">
        <v>22033.9</v>
      </c>
      <c r="K13" s="45">
        <f t="shared" si="0"/>
        <v>26000.002</v>
      </c>
      <c r="L13" s="30" t="s">
        <v>98</v>
      </c>
      <c r="M13" s="38" t="s">
        <v>160</v>
      </c>
      <c r="N13" s="46" t="s">
        <v>110</v>
      </c>
      <c r="O13" s="31"/>
      <c r="P13" s="79">
        <v>796</v>
      </c>
      <c r="Q13" s="32" t="s">
        <v>93</v>
      </c>
      <c r="R13" s="71">
        <v>1</v>
      </c>
      <c r="S13" s="44" t="s">
        <v>124</v>
      </c>
      <c r="T13" s="40" t="s">
        <v>125</v>
      </c>
      <c r="U13" s="124">
        <v>42372</v>
      </c>
      <c r="V13" s="124">
        <v>42372</v>
      </c>
      <c r="W13" s="125">
        <v>42707</v>
      </c>
      <c r="X13" s="127" t="s">
        <v>157</v>
      </c>
    </row>
    <row r="14" spans="1:24" ht="48.75">
      <c r="A14" s="71">
        <v>8</v>
      </c>
      <c r="B14" s="122">
        <v>6</v>
      </c>
      <c r="C14" s="40" t="s">
        <v>122</v>
      </c>
      <c r="D14" s="31"/>
      <c r="E14" s="123" t="s">
        <v>306</v>
      </c>
      <c r="F14" s="122">
        <v>9010020</v>
      </c>
      <c r="G14" s="133" t="s">
        <v>180</v>
      </c>
      <c r="H14" s="41" t="s">
        <v>166</v>
      </c>
      <c r="I14" s="31"/>
      <c r="J14" s="43">
        <v>23827.119999999999</v>
      </c>
      <c r="K14" s="45">
        <f t="shared" si="0"/>
        <v>28116.001599999996</v>
      </c>
      <c r="L14" s="30" t="s">
        <v>98</v>
      </c>
      <c r="M14" s="55" t="s">
        <v>167</v>
      </c>
      <c r="N14" s="46" t="s">
        <v>110</v>
      </c>
      <c r="O14" s="31"/>
      <c r="P14" s="79">
        <v>796</v>
      </c>
      <c r="Q14" s="32" t="s">
        <v>93</v>
      </c>
      <c r="R14" s="71">
        <v>1</v>
      </c>
      <c r="S14" s="44" t="s">
        <v>124</v>
      </c>
      <c r="T14" s="40" t="s">
        <v>125</v>
      </c>
      <c r="U14" s="124">
        <v>42377</v>
      </c>
      <c r="V14" s="124">
        <v>42377</v>
      </c>
      <c r="W14" s="125">
        <v>42712</v>
      </c>
      <c r="X14" s="127" t="s">
        <v>157</v>
      </c>
    </row>
    <row r="15" spans="1:24">
      <c r="A15" s="30"/>
      <c r="B15" s="131"/>
      <c r="C15" s="40"/>
      <c r="D15" s="31"/>
      <c r="E15" s="123"/>
      <c r="F15" s="122"/>
      <c r="G15" s="132"/>
      <c r="H15" s="41"/>
      <c r="I15" s="31"/>
      <c r="J15" s="43"/>
      <c r="K15" s="45"/>
      <c r="L15" s="30"/>
      <c r="M15" s="55"/>
      <c r="N15" s="46"/>
      <c r="O15" s="31"/>
      <c r="P15" s="79"/>
      <c r="Q15" s="32"/>
      <c r="R15" s="31"/>
      <c r="S15" s="44"/>
      <c r="T15" s="40"/>
      <c r="U15" s="124"/>
      <c r="V15" s="124"/>
      <c r="W15" s="125"/>
      <c r="X15" s="127"/>
    </row>
    <row r="16" spans="1:24">
      <c r="A16" s="30"/>
      <c r="B16" s="56"/>
      <c r="C16" s="40"/>
      <c r="D16" s="31"/>
      <c r="E16" s="123"/>
      <c r="F16" s="122"/>
      <c r="G16" s="132"/>
      <c r="H16" s="41"/>
      <c r="I16" s="31"/>
      <c r="J16" s="43"/>
      <c r="K16" s="45"/>
      <c r="L16" s="30"/>
      <c r="M16" s="55"/>
      <c r="N16" s="46"/>
      <c r="O16" s="31"/>
      <c r="P16" s="79"/>
      <c r="Q16" s="32"/>
      <c r="R16" s="31"/>
      <c r="S16" s="44"/>
      <c r="T16" s="40"/>
      <c r="U16" s="124"/>
      <c r="V16" s="124"/>
      <c r="W16" s="125"/>
      <c r="X16" s="127"/>
    </row>
  </sheetData>
  <mergeCells count="24">
    <mergeCell ref="L6:L8"/>
    <mergeCell ref="W7:W8"/>
    <mergeCell ref="O7:O8"/>
    <mergeCell ref="P7:Q7"/>
    <mergeCell ref="R7:R8"/>
    <mergeCell ref="S7:T7"/>
    <mergeCell ref="U7:U8"/>
    <mergeCell ref="V7:V8"/>
    <mergeCell ref="A3:XFD3"/>
    <mergeCell ref="A6:A8"/>
    <mergeCell ref="B6:B8"/>
    <mergeCell ref="C6:D6"/>
    <mergeCell ref="E6:E8"/>
    <mergeCell ref="F6:F8"/>
    <mergeCell ref="G6:G8"/>
    <mergeCell ref="H6:H8"/>
    <mergeCell ref="M7:M8"/>
    <mergeCell ref="N7:N8"/>
    <mergeCell ref="N6:W6"/>
    <mergeCell ref="X6:X8"/>
    <mergeCell ref="C7:C8"/>
    <mergeCell ref="D7:D8"/>
    <mergeCell ref="I6:I8"/>
    <mergeCell ref="J6:K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opLeftCell="A5" workbookViewId="0">
      <selection activeCell="J9" sqref="J9"/>
    </sheetView>
  </sheetViews>
  <sheetFormatPr defaultRowHeight="15"/>
  <cols>
    <col min="2" max="2" width="11.5703125" customWidth="1"/>
    <col min="3" max="3" width="10.85546875" customWidth="1"/>
    <col min="4" max="4" width="10.42578125" hidden="1" customWidth="1"/>
    <col min="5" max="5" width="12.28515625" customWidth="1"/>
    <col min="6" max="6" width="12.140625" customWidth="1"/>
    <col min="8" max="8" width="25.42578125" customWidth="1"/>
    <col min="9" max="9" width="11.5703125" hidden="1" customWidth="1"/>
    <col min="10" max="11" width="15.28515625" customWidth="1"/>
    <col min="12" max="12" width="9.85546875" customWidth="1"/>
    <col min="13" max="13" width="15.42578125" customWidth="1"/>
    <col min="14" max="14" width="11.7109375" bestFit="1" customWidth="1"/>
    <col min="15" max="15" width="17" customWidth="1"/>
    <col min="16" max="17" width="11.7109375" bestFit="1" customWidth="1"/>
    <col min="18" max="18" width="12.42578125" bestFit="1" customWidth="1"/>
    <col min="19" max="20" width="11.7109375" bestFit="1" customWidth="1"/>
    <col min="21" max="21" width="12.42578125" customWidth="1"/>
    <col min="22" max="22" width="12.5703125" customWidth="1"/>
    <col min="23" max="23" width="13.140625" customWidth="1"/>
    <col min="24" max="25" width="17.42578125" customWidth="1"/>
  </cols>
  <sheetData>
    <row r="1" spans="1:25">
      <c r="A1" t="s">
        <v>114</v>
      </c>
    </row>
    <row r="2" spans="1:25" ht="13.5" customHeight="1"/>
    <row r="3" spans="1:25" s="166" customFormat="1" ht="23.25">
      <c r="A3" s="166" t="s">
        <v>111</v>
      </c>
    </row>
    <row r="6" spans="1:25" s="3" customFormat="1" ht="84" customHeight="1">
      <c r="A6" s="177" t="s">
        <v>36</v>
      </c>
      <c r="B6" s="177" t="s">
        <v>18</v>
      </c>
      <c r="C6" s="177" t="s">
        <v>20</v>
      </c>
      <c r="D6" s="177"/>
      <c r="E6" s="177" t="s">
        <v>38</v>
      </c>
      <c r="F6" s="177" t="s">
        <v>39</v>
      </c>
      <c r="G6" s="177" t="s">
        <v>21</v>
      </c>
      <c r="H6" s="177" t="s">
        <v>22</v>
      </c>
      <c r="I6" s="177" t="s">
        <v>56</v>
      </c>
      <c r="J6" s="177" t="s">
        <v>62</v>
      </c>
      <c r="K6" s="177"/>
      <c r="L6" s="177" t="s">
        <v>45</v>
      </c>
      <c r="M6" s="171" t="s">
        <v>37</v>
      </c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6"/>
      <c r="Y6" s="168" t="s">
        <v>52</v>
      </c>
    </row>
    <row r="7" spans="1:25" s="3" customFormat="1" ht="126" customHeight="1">
      <c r="A7" s="177"/>
      <c r="B7" s="177"/>
      <c r="C7" s="177" t="s">
        <v>54</v>
      </c>
      <c r="D7" s="177" t="s">
        <v>55</v>
      </c>
      <c r="E7" s="177"/>
      <c r="F7" s="177"/>
      <c r="G7" s="177"/>
      <c r="H7" s="177"/>
      <c r="I7" s="177"/>
      <c r="J7" s="177"/>
      <c r="K7" s="177"/>
      <c r="L7" s="177"/>
      <c r="M7" s="177" t="s">
        <v>58</v>
      </c>
      <c r="N7" s="177" t="s">
        <v>34</v>
      </c>
      <c r="O7" s="177" t="s">
        <v>35</v>
      </c>
      <c r="P7" s="177" t="s">
        <v>26</v>
      </c>
      <c r="Q7" s="177"/>
      <c r="R7" s="177" t="s">
        <v>41</v>
      </c>
      <c r="S7" s="177" t="s">
        <v>31</v>
      </c>
      <c r="T7" s="177"/>
      <c r="U7" s="182" t="s">
        <v>59</v>
      </c>
      <c r="V7" s="182" t="s">
        <v>63</v>
      </c>
      <c r="W7" s="168" t="s">
        <v>60</v>
      </c>
      <c r="X7" s="203" t="s">
        <v>61</v>
      </c>
      <c r="Y7" s="169"/>
    </row>
    <row r="8" spans="1:25" s="3" customFormat="1" ht="28.5">
      <c r="A8" s="177"/>
      <c r="B8" s="177"/>
      <c r="C8" s="177"/>
      <c r="D8" s="177"/>
      <c r="E8" s="177"/>
      <c r="F8" s="177"/>
      <c r="G8" s="177"/>
      <c r="H8" s="177"/>
      <c r="I8" s="177"/>
      <c r="J8" s="4" t="s">
        <v>49</v>
      </c>
      <c r="K8" s="4" t="s">
        <v>50</v>
      </c>
      <c r="L8" s="177"/>
      <c r="M8" s="177"/>
      <c r="N8" s="177"/>
      <c r="O8" s="177"/>
      <c r="P8" s="4" t="s">
        <v>40</v>
      </c>
      <c r="Q8" s="4" t="s">
        <v>33</v>
      </c>
      <c r="R8" s="177"/>
      <c r="S8" s="4" t="s">
        <v>32</v>
      </c>
      <c r="T8" s="4" t="s">
        <v>27</v>
      </c>
      <c r="U8" s="182"/>
      <c r="V8" s="182"/>
      <c r="W8" s="170"/>
      <c r="X8" s="204"/>
      <c r="Y8" s="170"/>
    </row>
    <row r="9" spans="1:25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  <c r="Y9" s="2">
        <v>29.6</v>
      </c>
    </row>
    <row r="10" spans="1:25" s="3" customFormat="1" ht="15.75">
      <c r="A10" s="201" t="s">
        <v>112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</row>
    <row r="11" spans="1:25">
      <c r="A11" s="30"/>
      <c r="B11" s="53"/>
      <c r="C11" s="47"/>
      <c r="D11" s="31"/>
      <c r="E11" s="50"/>
      <c r="F11" s="50"/>
      <c r="G11" s="50"/>
      <c r="H11" s="48"/>
      <c r="I11" s="31"/>
      <c r="J11" s="51"/>
      <c r="K11" s="52"/>
      <c r="L11" s="48"/>
      <c r="M11" s="47"/>
      <c r="N11" s="31"/>
      <c r="O11" s="48"/>
      <c r="P11" s="50"/>
      <c r="Q11" s="48"/>
      <c r="R11" s="54"/>
      <c r="S11" s="49"/>
      <c r="T11" s="47"/>
      <c r="U11" s="50"/>
      <c r="V11" s="50"/>
      <c r="W11" s="50"/>
      <c r="X11" s="50"/>
      <c r="Y11" s="31"/>
    </row>
  </sheetData>
  <mergeCells count="26">
    <mergeCell ref="Y6:Y8"/>
    <mergeCell ref="X7:X8"/>
    <mergeCell ref="V7:V8"/>
    <mergeCell ref="M6:X6"/>
    <mergeCell ref="L6:L8"/>
    <mergeCell ref="W7:W8"/>
    <mergeCell ref="P7:Q7"/>
    <mergeCell ref="R7:R8"/>
    <mergeCell ref="S7:T7"/>
    <mergeCell ref="U7:U8"/>
    <mergeCell ref="A10:Y10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C7:C8"/>
    <mergeCell ref="D7:D8"/>
    <mergeCell ref="M7:M8"/>
    <mergeCell ref="N7:N8"/>
    <mergeCell ref="O7:O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workbookViewId="0">
      <selection activeCell="F10" sqref="F10"/>
    </sheetView>
  </sheetViews>
  <sheetFormatPr defaultRowHeight="15"/>
  <cols>
    <col min="1" max="1" width="13.7109375" bestFit="1" customWidth="1"/>
    <col min="2" max="2" width="11.5703125" customWidth="1"/>
    <col min="3" max="3" width="27.140625" customWidth="1"/>
    <col min="4" max="4" width="10.42578125" customWidth="1"/>
    <col min="5" max="5" width="12.28515625" customWidth="1"/>
    <col min="6" max="6" width="12.140625" customWidth="1"/>
    <col min="7" max="7" width="13.7109375" bestFit="1" customWidth="1"/>
    <col min="8" max="8" width="38.5703125" customWidth="1"/>
    <col min="9" max="9" width="11.5703125" customWidth="1"/>
    <col min="10" max="11" width="15.28515625" customWidth="1"/>
    <col min="12" max="12" width="15.42578125" customWidth="1"/>
    <col min="13" max="13" width="28.28515625" customWidth="1"/>
    <col min="14" max="14" width="17" customWidth="1"/>
    <col min="15" max="16" width="11.7109375" bestFit="1" customWidth="1"/>
    <col min="17" max="17" width="12.42578125" bestFit="1" customWidth="1"/>
    <col min="18" max="18" width="18.140625" customWidth="1"/>
    <col min="19" max="19" width="23" customWidth="1"/>
    <col min="20" max="20" width="12.42578125" customWidth="1"/>
    <col min="21" max="21" width="12.5703125" customWidth="1"/>
    <col min="22" max="22" width="13.140625" customWidth="1"/>
    <col min="23" max="24" width="17.42578125" customWidth="1"/>
  </cols>
  <sheetData>
    <row r="1" spans="1:24">
      <c r="A1" t="s">
        <v>168</v>
      </c>
    </row>
    <row r="2" spans="1:24" ht="13.5" customHeight="1"/>
    <row r="3" spans="1:24" s="166" customFormat="1" ht="23.25">
      <c r="A3" s="166" t="s">
        <v>88</v>
      </c>
    </row>
    <row r="6" spans="1:24" s="3" customFormat="1" ht="79.5" customHeight="1">
      <c r="A6" s="177" t="s">
        <v>36</v>
      </c>
      <c r="B6" s="177" t="s">
        <v>18</v>
      </c>
      <c r="C6" s="177" t="s">
        <v>20</v>
      </c>
      <c r="D6" s="177"/>
      <c r="E6" s="177" t="s">
        <v>38</v>
      </c>
      <c r="F6" s="177" t="s">
        <v>39</v>
      </c>
      <c r="G6" s="177" t="s">
        <v>21</v>
      </c>
      <c r="H6" s="177" t="s">
        <v>22</v>
      </c>
      <c r="I6" s="177" t="s">
        <v>56</v>
      </c>
      <c r="J6" s="207" t="s">
        <v>170</v>
      </c>
      <c r="K6" s="208"/>
      <c r="L6" s="171" t="s">
        <v>37</v>
      </c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2"/>
      <c r="X6" s="168" t="s">
        <v>52</v>
      </c>
    </row>
    <row r="7" spans="1:24" s="3" customFormat="1" ht="126" customHeight="1">
      <c r="A7" s="177"/>
      <c r="B7" s="177"/>
      <c r="C7" s="177" t="s">
        <v>54</v>
      </c>
      <c r="D7" s="177" t="s">
        <v>73</v>
      </c>
      <c r="E7" s="177"/>
      <c r="F7" s="177"/>
      <c r="G7" s="177"/>
      <c r="H7" s="177"/>
      <c r="I7" s="177"/>
      <c r="J7" s="209"/>
      <c r="K7" s="210"/>
      <c r="L7" s="177" t="s">
        <v>46</v>
      </c>
      <c r="M7" s="177" t="s">
        <v>34</v>
      </c>
      <c r="N7" s="177" t="s">
        <v>35</v>
      </c>
      <c r="O7" s="177" t="s">
        <v>26</v>
      </c>
      <c r="P7" s="177"/>
      <c r="Q7" s="177" t="s">
        <v>41</v>
      </c>
      <c r="R7" s="177" t="s">
        <v>31</v>
      </c>
      <c r="S7" s="177"/>
      <c r="T7" s="182" t="s">
        <v>173</v>
      </c>
      <c r="U7" s="182" t="s">
        <v>174</v>
      </c>
      <c r="V7" s="177" t="s">
        <v>175</v>
      </c>
      <c r="W7" s="186" t="s">
        <v>176</v>
      </c>
      <c r="X7" s="169"/>
    </row>
    <row r="8" spans="1:24" s="3" customFormat="1" ht="28.5">
      <c r="A8" s="177"/>
      <c r="B8" s="177"/>
      <c r="C8" s="177"/>
      <c r="D8" s="177"/>
      <c r="E8" s="177"/>
      <c r="F8" s="177"/>
      <c r="G8" s="177"/>
      <c r="H8" s="177"/>
      <c r="I8" s="177"/>
      <c r="J8" s="5" t="s">
        <v>49</v>
      </c>
      <c r="K8" s="5" t="s">
        <v>50</v>
      </c>
      <c r="L8" s="177"/>
      <c r="M8" s="177"/>
      <c r="N8" s="177"/>
      <c r="O8" s="5" t="s">
        <v>40</v>
      </c>
      <c r="P8" s="5" t="s">
        <v>33</v>
      </c>
      <c r="Q8" s="177"/>
      <c r="R8" s="5" t="s">
        <v>32</v>
      </c>
      <c r="S8" s="5" t="s">
        <v>27</v>
      </c>
      <c r="T8" s="182"/>
      <c r="U8" s="182"/>
      <c r="V8" s="177"/>
      <c r="W8" s="186"/>
      <c r="X8" s="170"/>
    </row>
    <row r="9" spans="1:24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</row>
    <row r="10" spans="1:24" s="3" customFormat="1" ht="45" customHeight="1">
      <c r="A10" s="122">
        <v>8</v>
      </c>
      <c r="B10" s="122">
        <v>1</v>
      </c>
      <c r="C10" s="128" t="s">
        <v>122</v>
      </c>
      <c r="D10" s="42"/>
      <c r="E10" s="42" t="s">
        <v>186</v>
      </c>
      <c r="F10" s="130">
        <v>6613010</v>
      </c>
      <c r="G10" s="134" t="s">
        <v>177</v>
      </c>
      <c r="H10" s="128" t="s">
        <v>169</v>
      </c>
      <c r="I10" s="42"/>
      <c r="J10" s="129">
        <v>22881.360000000001</v>
      </c>
      <c r="K10" s="129">
        <f>J10*1.18</f>
        <v>27000.004799999999</v>
      </c>
      <c r="L10" s="42" t="s">
        <v>171</v>
      </c>
      <c r="M10" s="128" t="s">
        <v>172</v>
      </c>
      <c r="N10" s="42"/>
      <c r="O10" s="122">
        <v>796</v>
      </c>
      <c r="P10" s="42" t="s">
        <v>93</v>
      </c>
      <c r="Q10" s="42"/>
      <c r="R10" s="122">
        <v>89231860000</v>
      </c>
      <c r="S10" s="128" t="s">
        <v>125</v>
      </c>
      <c r="T10" s="124">
        <v>42005</v>
      </c>
      <c r="U10" s="124">
        <v>43070</v>
      </c>
      <c r="V10" s="124">
        <v>42005</v>
      </c>
      <c r="W10" s="124">
        <v>43070</v>
      </c>
      <c r="X10" s="42"/>
    </row>
    <row r="11" spans="1:24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</row>
  </sheetData>
  <mergeCells count="24"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L6:W6"/>
    <mergeCell ref="X6:X8"/>
    <mergeCell ref="C7:C8"/>
    <mergeCell ref="D7:D8"/>
    <mergeCell ref="L7:L8"/>
    <mergeCell ref="M7:M8"/>
    <mergeCell ref="U7:U8"/>
    <mergeCell ref="V7:V8"/>
    <mergeCell ref="W7:W8"/>
    <mergeCell ref="N7:N8"/>
    <mergeCell ref="O7:P7"/>
    <mergeCell ref="Q7:Q8"/>
    <mergeCell ref="R7:S7"/>
    <mergeCell ref="T7:T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Справочник Вид продукции</vt:lpstr>
      <vt:lpstr>Приложение №2 План закупки</vt:lpstr>
      <vt:lpstr>Приложение №2.1 Условно-постоян</vt:lpstr>
      <vt:lpstr>Приложение №2.2  закупки у про </vt:lpstr>
      <vt:lpstr>Приложение №2.3  Долгосрочн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user</cp:lastModifiedBy>
  <cp:lastPrinted>2015-12-30T07:57:58Z</cp:lastPrinted>
  <dcterms:created xsi:type="dcterms:W3CDTF">2011-11-18T07:59:33Z</dcterms:created>
  <dcterms:modified xsi:type="dcterms:W3CDTF">2016-02-15T13:40:43Z</dcterms:modified>
</cp:coreProperties>
</file>